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Sorpdagatal Húnbyggðar\"/>
    </mc:Choice>
  </mc:AlternateContent>
  <xr:revisionPtr revIDLastSave="0" documentId="8_{9FA7A1EA-6B08-4969-83FB-8CB04EE69BB8}" xr6:coauthVersionLast="47" xr6:coauthVersionMax="47" xr10:uidLastSave="{00000000-0000-0000-0000-000000000000}"/>
  <bookViews>
    <workbookView xWindow="28680" yWindow="-90" windowWidth="29040" windowHeight="15840" xr2:uid="{27A395E5-1B37-433E-A607-1AC87BBE00C3}"/>
  </bookViews>
  <sheets>
    <sheet name="Sheet1" sheetId="1" r:id="rId1"/>
  </sheets>
  <externalReferences>
    <externalReference r:id="rId2"/>
  </externalReferences>
  <definedNames>
    <definedName name="AprSun1">DATE(CalendarYear,4,1)-WEEKDAY(DATE(CalendarYear,4,1))</definedName>
    <definedName name="CalendarYear">'[1]Yearly Calendar'!$C$1</definedName>
    <definedName name="JunSun1">DATE(CalendarYear,6,1)-WEEKDAY(DATE(CalendarYear,6,1))</definedName>
    <definedName name="MarSun1">DATE(CalendarYear,3,1)-WEEKDAY(DATE(CalendarYear,3,1))</definedName>
    <definedName name="MaySun1">DATE(CalendarYear,5,1)-WEEKDAY(DATE(CalendarYear,5,1))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N26" i="1"/>
  <c r="M26" i="1"/>
  <c r="L26" i="1"/>
  <c r="K26" i="1"/>
  <c r="J26" i="1"/>
  <c r="I26" i="1"/>
  <c r="H26" i="1"/>
  <c r="G26" i="1"/>
  <c r="F26" i="1"/>
  <c r="E26" i="1"/>
  <c r="D26" i="1"/>
  <c r="C26" i="1"/>
  <c r="B26" i="1"/>
  <c r="I21" i="1"/>
  <c r="O18" i="1"/>
  <c r="N18" i="1"/>
  <c r="M18" i="1"/>
  <c r="L18" i="1"/>
  <c r="K18" i="1"/>
  <c r="J18" i="1"/>
  <c r="H18" i="1"/>
  <c r="G18" i="1"/>
  <c r="F18" i="1"/>
  <c r="E18" i="1"/>
  <c r="D18" i="1"/>
  <c r="C18" i="1"/>
  <c r="B18" i="1"/>
</calcChain>
</file>

<file path=xl/sharedStrings.xml><?xml version="1.0" encoding="utf-8"?>
<sst xmlns="http://schemas.openxmlformats.org/spreadsheetml/2006/main" count="144" uniqueCount="65">
  <si>
    <t>Create a Small Business Calendar for any year in this worksheet. Helpful instructions on how to use this worksheet are in cells in this column. Select the spinner in cell at right to change the year in cell C1. Important Dates label is in cell U1</t>
  </si>
  <si>
    <t>Húnabyggð</t>
  </si>
  <si>
    <t>Tip is in cell at right</t>
  </si>
  <si>
    <t>Selected year calendar is in cells C3 through Q55, January calendar in cells C4 to I10, and February calendar in cells K4 to Q10. January label is in cell C3 and February in cell K3. Enter important dates and occasions in cells U3 through U42</t>
  </si>
  <si>
    <t>Janúar</t>
  </si>
  <si>
    <t>Febrúar</t>
  </si>
  <si>
    <t xml:space="preserve">  Almennt sorp og E-efni Þéttbýli</t>
  </si>
  <si>
    <t>January calendar table is in cells C4 to I10 and February calendar table in cells K4 to Q10. Next instruction is in cell A12</t>
  </si>
  <si>
    <t>SUN</t>
  </si>
  <si>
    <t>Mán</t>
  </si>
  <si>
    <t>Þrið</t>
  </si>
  <si>
    <t>Miðv</t>
  </si>
  <si>
    <t>Fimmt</t>
  </si>
  <si>
    <t>Föst</t>
  </si>
  <si>
    <t>Laug</t>
  </si>
  <si>
    <t>March label is in cell C12 and April in cell K12</t>
  </si>
  <si>
    <t>March calendar table is in cells C13 to I19 and April calendar table in cells K13 to Q19. Next instruction is in cell A21</t>
  </si>
  <si>
    <t>Mars</t>
  </si>
  <si>
    <t>Apríl</t>
  </si>
  <si>
    <t>Endurvinnslustöð</t>
  </si>
  <si>
    <t>Efstubraut 5</t>
  </si>
  <si>
    <t>Opið:</t>
  </si>
  <si>
    <t>Mánudaga 15:00-17:30</t>
  </si>
  <si>
    <t>Miðvikudaga 15:00-17:30</t>
  </si>
  <si>
    <t>Laugardaga 13.00-17.00</t>
  </si>
  <si>
    <t>May label is in cell C21 and June in cell K21</t>
  </si>
  <si>
    <t xml:space="preserve"> </t>
  </si>
  <si>
    <t>May calendar table is in cells C22 to I28 and June calendar table in cells K22 to Q28. Next instruction is in cell A30</t>
  </si>
  <si>
    <t>Maí</t>
  </si>
  <si>
    <t>Júní</t>
  </si>
  <si>
    <t>Virðum</t>
  </si>
  <si>
    <t>og</t>
  </si>
  <si>
    <t>flokkum</t>
  </si>
  <si>
    <t xml:space="preserve"> vel.</t>
  </si>
  <si>
    <t>July label is in cell C30 and August in cell K30</t>
  </si>
  <si>
    <t>July calendar table is in cells C31 to I37 and August calendar table in cells K31 to Q37. Next instruction is in cell A39</t>
  </si>
  <si>
    <t>Júlí</t>
  </si>
  <si>
    <t>Ágúst</t>
  </si>
  <si>
    <t>Column1</t>
  </si>
  <si>
    <t>September label is in cell C39 and October in cell K39</t>
  </si>
  <si>
    <t>Hlíðarvöllum Akureyri</t>
  </si>
  <si>
    <t>September calendar table is in cells C40 to I46 and October calendar in cells K40 to Q46. Next instruction is in cell A44</t>
  </si>
  <si>
    <t>September</t>
  </si>
  <si>
    <t>Október</t>
  </si>
  <si>
    <t>Sími 4140200</t>
  </si>
  <si>
    <t>nordurland@terra.is</t>
  </si>
  <si>
    <t>WWW.terra.is</t>
  </si>
  <si>
    <t>Enter Street Address in cell U44</t>
  </si>
  <si>
    <t>Enter City, State, and Zip Code in cell U45. Next instruction is in cell A47</t>
  </si>
  <si>
    <t>November label is in cell C48 and December in cell K48. Enter Email address in cell U48</t>
  </si>
  <si>
    <t>November calendar table is in cells C49 to I55 and December calendar in cells K49 to Q55. Next instruction is in cell A51</t>
  </si>
  <si>
    <t>Nóvember</t>
  </si>
  <si>
    <t>Desember</t>
  </si>
  <si>
    <t>Add company logo in cell U51</t>
  </si>
  <si>
    <t>Hnjúkabyggð 33 540 Blönduós</t>
  </si>
  <si>
    <t>S: 4454700</t>
  </si>
  <si>
    <t>hunabyggd@hunabyggd.is</t>
  </si>
  <si>
    <t>www.hunabyggd.is</t>
  </si>
  <si>
    <t>Heyrúlluplast (gamli Engihlíðarhreppur)</t>
  </si>
  <si>
    <t>Blöndudalur, fram Svínv.braut, Svínadalur</t>
  </si>
  <si>
    <t>Heyrúlluplast Hólabær, Auðólfsst., Svartárdalur,</t>
  </si>
  <si>
    <t>Heyrúlluplast  Niður Ásar, Þing, Vatnsdalur</t>
  </si>
  <si>
    <t>umhverfið</t>
  </si>
  <si>
    <t>Húnabyggð dreifbýli (gamli Húnavatnshreppur)</t>
  </si>
  <si>
    <t>Húnabyggð dreifbýli (gamli Engilhlíðarhreppur)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</si>
</sst>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26"/>
      <color theme="0"/>
      <name val="Calibri Light"/>
      <family val="2"/>
      <scheme val="major"/>
    </font>
    <font>
      <sz val="26"/>
      <color theme="0" tint="-4.9989318521683403E-2"/>
      <name val="Calibri"/>
      <family val="2"/>
      <scheme val="minor"/>
    </font>
    <font>
      <i/>
      <sz val="10"/>
      <color theme="8" tint="-0.499984740745262"/>
      <name val="Calibri"/>
      <family val="2"/>
      <scheme val="minor"/>
    </font>
    <font>
      <b/>
      <sz val="9.5"/>
      <color theme="8" tint="-0.499984740745262"/>
      <name val="Calibri Light"/>
      <family val="2"/>
      <scheme val="major"/>
    </font>
    <font>
      <b/>
      <sz val="11"/>
      <name val="Calibri"/>
      <family val="2"/>
      <scheme val="minor"/>
    </font>
    <font>
      <b/>
      <sz val="14"/>
      <name val="Calibri"/>
      <family val="2"/>
      <scheme val="minor"/>
    </font>
    <font>
      <b/>
      <sz val="8"/>
      <color rgb="FFFF0000"/>
      <name val="Calibri"/>
      <family val="2"/>
      <scheme val="minor"/>
    </font>
    <font>
      <b/>
      <sz val="8"/>
      <color theme="1" tint="0.34998626667073579"/>
      <name val="Calibri"/>
      <family val="2"/>
      <scheme val="minor"/>
    </font>
    <font>
      <b/>
      <sz val="12"/>
      <name val="Calibri"/>
      <family val="2"/>
      <scheme val="minor"/>
    </font>
    <font>
      <sz val="11"/>
      <name val="Calibri"/>
      <family val="2"/>
      <scheme val="minor"/>
    </font>
    <font>
      <sz val="8"/>
      <color rgb="FFFF0000"/>
      <name val="Calibri"/>
      <family val="2"/>
      <scheme val="minor"/>
    </font>
    <font>
      <sz val="8"/>
      <color theme="1"/>
      <name val="Calibri"/>
      <family val="2"/>
      <scheme val="minor"/>
    </font>
    <font>
      <b/>
      <sz val="14"/>
      <color theme="1"/>
      <name val="Calibri"/>
      <family val="2"/>
      <scheme val="minor"/>
    </font>
    <font>
      <sz val="9"/>
      <color theme="1" tint="0.14999847407452621"/>
      <name val="Calibri"/>
      <family val="2"/>
      <scheme val="minor"/>
    </font>
    <font>
      <sz val="8"/>
      <color theme="8"/>
      <name val="Calibri"/>
      <family val="2"/>
      <scheme val="minor"/>
    </font>
    <font>
      <sz val="14"/>
      <color theme="1"/>
      <name val="Calibri"/>
      <family val="2"/>
      <scheme val="minor"/>
    </font>
    <font>
      <b/>
      <sz val="11"/>
      <color theme="1" tint="0.34998626667073579"/>
      <name val="Calibri"/>
      <family val="2"/>
      <scheme val="minor"/>
    </font>
    <font>
      <sz val="8"/>
      <name val="Calibri"/>
      <family val="2"/>
      <scheme val="minor"/>
    </font>
    <font>
      <sz val="9"/>
      <color theme="8" tint="-0.499984740745262"/>
      <name val="Calibri"/>
      <family val="2"/>
      <scheme val="minor"/>
    </font>
    <font>
      <sz val="9"/>
      <color theme="8"/>
      <name val="Calibri"/>
      <family val="2"/>
      <scheme val="minor"/>
    </font>
    <font>
      <b/>
      <sz val="11"/>
      <color theme="0"/>
      <name val="Calibri"/>
      <family val="2"/>
      <scheme val="minor"/>
    </font>
    <font>
      <sz val="11"/>
      <color theme="0"/>
      <name val="Calibri"/>
      <family val="2"/>
      <scheme val="minor"/>
    </font>
  </fonts>
  <fills count="16">
    <fill>
      <patternFill patternType="none"/>
    </fill>
    <fill>
      <patternFill patternType="gray125"/>
    </fill>
    <fill>
      <patternFill patternType="solid">
        <fgColor rgb="FF007DFF"/>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gradientFill>
        <stop position="0">
          <color rgb="FF92D050"/>
        </stop>
        <stop position="1">
          <color theme="4"/>
        </stop>
      </gradientFill>
    </fill>
    <fill>
      <patternFill patternType="solid">
        <fgColor theme="7" tint="-0.499984740745262"/>
        <bgColor indexed="64"/>
      </patternFill>
    </fill>
    <fill>
      <patternFill patternType="solid">
        <fgColor rgb="FF7030A0"/>
        <bgColor indexed="64"/>
      </patternFill>
    </fill>
    <fill>
      <patternFill patternType="solid">
        <fgColor theme="8" tint="-0.249977111117893"/>
        <bgColor indexed="64"/>
      </patternFill>
    </fill>
    <fill>
      <gradientFill>
        <stop position="0">
          <color rgb="FF92D050"/>
        </stop>
        <stop position="1">
          <color theme="7" tint="-0.49803155613879818"/>
        </stop>
      </gradient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1">
    <xf numFmtId="0" fontId="0" fillId="0" borderId="0" xfId="0"/>
    <xf numFmtId="164" fontId="0" fillId="2" borderId="0" xfId="0" applyNumberFormat="1" applyFill="1" applyAlignment="1">
      <alignment wrapText="1"/>
    </xf>
    <xf numFmtId="0" fontId="0" fillId="2" borderId="0" xfId="0" applyFill="1"/>
    <xf numFmtId="0" fontId="6" fillId="2" borderId="0" xfId="0" applyFont="1" applyFill="1" applyAlignment="1">
      <alignment horizontal="center" vertical="center"/>
    </xf>
    <xf numFmtId="0" fontId="5" fillId="0" borderId="0" xfId="0" applyFont="1" applyAlignment="1">
      <alignment vertical="center"/>
    </xf>
    <xf numFmtId="164" fontId="1" fillId="0" borderId="0" xfId="0" applyNumberFormat="1" applyFont="1" applyAlignment="1">
      <alignment vertical="center"/>
    </xf>
    <xf numFmtId="164" fontId="0" fillId="0" borderId="0" xfId="0" applyNumberFormat="1"/>
    <xf numFmtId="49" fontId="10" fillId="0" borderId="4" xfId="0" applyNumberFormat="1" applyFont="1" applyBorder="1" applyAlignment="1">
      <alignment horizontal="left"/>
    </xf>
    <xf numFmtId="0" fontId="11"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165" fontId="9" fillId="4" borderId="4" xfId="0" applyNumberFormat="1" applyFont="1" applyFill="1" applyBorder="1" applyAlignment="1">
      <alignment horizontal="center"/>
    </xf>
    <xf numFmtId="49" fontId="13" fillId="0" borderId="4" xfId="0" applyNumberFormat="1" applyFont="1" applyBorder="1" applyAlignment="1">
      <alignment horizontal="left"/>
    </xf>
    <xf numFmtId="165" fontId="2" fillId="0" borderId="4" xfId="0" applyNumberFormat="1" applyFont="1" applyBorder="1" applyAlignment="1">
      <alignment horizontal="center"/>
    </xf>
    <xf numFmtId="165" fontId="14" fillId="5" borderId="0" xfId="0" applyNumberFormat="1" applyFont="1" applyFill="1" applyAlignment="1">
      <alignment horizontal="center"/>
    </xf>
    <xf numFmtId="165" fontId="14" fillId="0" borderId="0" xfId="0" applyNumberFormat="1" applyFont="1" applyAlignment="1">
      <alignment horizontal="center"/>
    </xf>
    <xf numFmtId="165" fontId="14" fillId="0" borderId="5" xfId="0" applyNumberFormat="1" applyFont="1" applyBorder="1" applyAlignment="1">
      <alignment horizontal="center"/>
    </xf>
    <xf numFmtId="165" fontId="15" fillId="0" borderId="4" xfId="0" applyNumberFormat="1" applyFont="1" applyBorder="1" applyAlignment="1">
      <alignment horizontal="center"/>
    </xf>
    <xf numFmtId="165" fontId="0" fillId="0" borderId="0" xfId="0" applyNumberFormat="1" applyAlignment="1">
      <alignment horizontal="center"/>
    </xf>
    <xf numFmtId="165" fontId="0" fillId="0" borderId="5" xfId="0" applyNumberFormat="1" applyBorder="1" applyAlignment="1">
      <alignment horizontal="center"/>
    </xf>
    <xf numFmtId="0" fontId="9" fillId="5" borderId="4" xfId="0" applyFont="1" applyFill="1" applyBorder="1" applyAlignment="1">
      <alignment horizontal="center"/>
    </xf>
    <xf numFmtId="165" fontId="0" fillId="3" borderId="0" xfId="0" applyNumberFormat="1" applyFill="1" applyAlignment="1">
      <alignment horizontal="center"/>
    </xf>
    <xf numFmtId="165" fontId="0" fillId="6" borderId="0" xfId="0" applyNumberFormat="1" applyFill="1" applyAlignment="1">
      <alignment horizontal="center"/>
    </xf>
    <xf numFmtId="165" fontId="14" fillId="3" borderId="0" xfId="0" applyNumberFormat="1" applyFont="1" applyFill="1" applyAlignment="1">
      <alignment horizontal="center"/>
    </xf>
    <xf numFmtId="165" fontId="14" fillId="6" borderId="0" xfId="0" applyNumberFormat="1" applyFont="1" applyFill="1" applyAlignment="1">
      <alignment horizontal="center"/>
    </xf>
    <xf numFmtId="165" fontId="0" fillId="5" borderId="0" xfId="0" applyNumberFormat="1" applyFill="1" applyAlignment="1">
      <alignment horizontal="center"/>
    </xf>
    <xf numFmtId="165" fontId="14" fillId="0" borderId="6" xfId="0" applyNumberFormat="1" applyFont="1" applyBorder="1" applyAlignment="1">
      <alignment horizontal="center"/>
    </xf>
    <xf numFmtId="165" fontId="14" fillId="0" borderId="7" xfId="0" applyNumberFormat="1" applyFont="1" applyBorder="1" applyAlignment="1">
      <alignment horizontal="center"/>
    </xf>
    <xf numFmtId="165" fontId="14" fillId="0" borderId="8" xfId="0" applyNumberFormat="1" applyFont="1" applyBorder="1" applyAlignment="1">
      <alignment horizontal="center"/>
    </xf>
    <xf numFmtId="165" fontId="15" fillId="0" borderId="6" xfId="0" applyNumberFormat="1" applyFont="1" applyBorder="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165" fontId="0" fillId="2" borderId="0" xfId="0" applyNumberFormat="1" applyFill="1"/>
    <xf numFmtId="165" fontId="0" fillId="0" borderId="0" xfId="0" applyNumberFormat="1"/>
    <xf numFmtId="0" fontId="17" fillId="0" borderId="0" xfId="0" applyFont="1" applyAlignment="1">
      <alignment horizontal="center"/>
    </xf>
    <xf numFmtId="0" fontId="0" fillId="0" borderId="4" xfId="0" applyBorder="1"/>
    <xf numFmtId="0" fontId="10" fillId="0" borderId="4" xfId="0" applyFont="1" applyBorder="1" applyAlignment="1">
      <alignment horizontal="center"/>
    </xf>
    <xf numFmtId="0" fontId="11" fillId="0" borderId="0" xfId="0" applyFont="1" applyAlignment="1">
      <alignment horizontal="center"/>
    </xf>
    <xf numFmtId="165" fontId="9" fillId="0" borderId="4" xfId="0" applyNumberFormat="1" applyFont="1" applyBorder="1" applyAlignment="1">
      <alignment horizontal="center"/>
    </xf>
    <xf numFmtId="165" fontId="15" fillId="0" borderId="0" xfId="0" applyNumberFormat="1" applyFont="1" applyAlignment="1">
      <alignment horizontal="center"/>
    </xf>
    <xf numFmtId="165" fontId="2" fillId="0" borderId="0" xfId="0" applyNumberFormat="1" applyFont="1" applyAlignment="1">
      <alignment horizontal="center"/>
    </xf>
    <xf numFmtId="49" fontId="18" fillId="0" borderId="4" xfId="0" applyNumberFormat="1" applyFont="1" applyBorder="1" applyAlignment="1">
      <alignment horizontal="left"/>
    </xf>
    <xf numFmtId="0" fontId="9" fillId="0" borderId="4" xfId="0" applyFont="1" applyBorder="1" applyAlignment="1">
      <alignment horizontal="center"/>
    </xf>
    <xf numFmtId="49" fontId="0" fillId="0" borderId="4" xfId="0" applyNumberFormat="1" applyBorder="1" applyAlignment="1">
      <alignment horizontal="left"/>
    </xf>
    <xf numFmtId="49" fontId="19" fillId="0" borderId="4" xfId="0" applyNumberFormat="1" applyFont="1" applyBorder="1" applyAlignment="1">
      <alignment horizontal="left"/>
    </xf>
    <xf numFmtId="0" fontId="20" fillId="0" borderId="0" xfId="0" applyFont="1"/>
    <xf numFmtId="165" fontId="0" fillId="0" borderId="6" xfId="0" applyNumberFormat="1" applyBorder="1" applyAlignment="1">
      <alignment horizontal="center"/>
    </xf>
    <xf numFmtId="165" fontId="2" fillId="0" borderId="7" xfId="0" applyNumberFormat="1" applyFont="1" applyBorder="1" applyAlignment="1">
      <alignment horizontal="center"/>
    </xf>
    <xf numFmtId="49" fontId="10" fillId="0" borderId="0" xfId="0" applyNumberFormat="1" applyFont="1" applyAlignment="1">
      <alignment horizontal="center"/>
    </xf>
    <xf numFmtId="0" fontId="21" fillId="7" borderId="0" xfId="0" applyFont="1" applyFill="1" applyAlignment="1">
      <alignment horizontal="center"/>
    </xf>
    <xf numFmtId="165" fontId="22" fillId="6" borderId="0" xfId="0" applyNumberFormat="1" applyFont="1" applyFill="1" applyAlignment="1">
      <alignment horizontal="center"/>
    </xf>
    <xf numFmtId="165" fontId="0" fillId="7" borderId="4" xfId="0" applyNumberFormat="1" applyFill="1" applyBorder="1" applyAlignment="1">
      <alignment horizontal="center"/>
    </xf>
    <xf numFmtId="165" fontId="2" fillId="0" borderId="5" xfId="0" applyNumberFormat="1" applyFont="1" applyBorder="1" applyAlignment="1">
      <alignment horizontal="center"/>
    </xf>
    <xf numFmtId="165" fontId="2" fillId="5" borderId="0" xfId="0" applyNumberFormat="1" applyFont="1" applyFill="1" applyAlignment="1">
      <alignment horizontal="center"/>
    </xf>
    <xf numFmtId="165" fontId="16" fillId="7" borderId="8" xfId="0" applyNumberFormat="1" applyFont="1" applyFill="1" applyBorder="1" applyAlignment="1">
      <alignment horizontal="center"/>
    </xf>
    <xf numFmtId="165" fontId="0" fillId="8" borderId="4" xfId="0" applyNumberFormat="1" applyFill="1" applyBorder="1" applyAlignment="1">
      <alignment horizontal="center"/>
    </xf>
    <xf numFmtId="165" fontId="16" fillId="8" borderId="4" xfId="0" applyNumberFormat="1" applyFont="1" applyFill="1" applyBorder="1" applyAlignment="1">
      <alignment horizontal="center"/>
    </xf>
    <xf numFmtId="0" fontId="0" fillId="8" borderId="0" xfId="0" applyFill="1"/>
    <xf numFmtId="0" fontId="12" fillId="8" borderId="0" xfId="0" applyFont="1" applyFill="1" applyAlignment="1">
      <alignment horizontal="center"/>
    </xf>
    <xf numFmtId="165" fontId="16" fillId="8" borderId="0" xfId="0" applyNumberFormat="1" applyFont="1" applyFill="1" applyAlignment="1">
      <alignment horizontal="center"/>
    </xf>
    <xf numFmtId="165" fontId="2" fillId="0" borderId="6" xfId="0" applyNumberFormat="1" applyFont="1" applyBorder="1" applyAlignment="1">
      <alignment horizontal="center"/>
    </xf>
    <xf numFmtId="165" fontId="0" fillId="5" borderId="7" xfId="0" applyNumberFormat="1" applyFill="1" applyBorder="1" applyAlignment="1">
      <alignment horizontal="center"/>
    </xf>
    <xf numFmtId="165" fontId="15" fillId="0" borderId="7" xfId="0" applyNumberFormat="1" applyFont="1" applyBorder="1" applyAlignment="1">
      <alignment horizontal="center"/>
    </xf>
    <xf numFmtId="165" fontId="0" fillId="8" borderId="0" xfId="0" applyNumberFormat="1" applyFill="1" applyAlignment="1">
      <alignment horizontal="center"/>
    </xf>
    <xf numFmtId="0" fontId="0" fillId="8" borderId="0" xfId="0" applyFill="1" applyAlignment="1">
      <alignment horizontal="center"/>
    </xf>
    <xf numFmtId="0" fontId="4" fillId="8" borderId="0" xfId="1" applyFill="1" applyAlignment="1">
      <alignment horizontal="center"/>
    </xf>
    <xf numFmtId="165" fontId="4" fillId="8" borderId="8" xfId="1" applyNumberFormat="1" applyFill="1" applyBorder="1" applyAlignment="1">
      <alignment horizontal="center"/>
    </xf>
    <xf numFmtId="49" fontId="23" fillId="0" borderId="4" xfId="0" applyNumberFormat="1" applyFont="1" applyBorder="1"/>
    <xf numFmtId="49" fontId="24" fillId="0" borderId="4" xfId="0" applyNumberFormat="1" applyFont="1" applyBorder="1"/>
    <xf numFmtId="0" fontId="0" fillId="0" borderId="0" xfId="0" applyAlignment="1">
      <alignment horizontal="center"/>
    </xf>
    <xf numFmtId="0" fontId="21" fillId="8" borderId="4" xfId="0" applyFont="1" applyFill="1" applyBorder="1" applyAlignment="1">
      <alignment horizontal="center"/>
    </xf>
    <xf numFmtId="165" fontId="4" fillId="8" borderId="4" xfId="1" applyNumberFormat="1" applyFill="1" applyBorder="1" applyAlignment="1">
      <alignment horizontal="center"/>
    </xf>
    <xf numFmtId="165" fontId="4" fillId="8" borderId="9" xfId="1" applyNumberFormat="1" applyFill="1" applyBorder="1" applyAlignment="1">
      <alignment horizontal="center"/>
    </xf>
    <xf numFmtId="49" fontId="0" fillId="0" borderId="4" xfId="0" applyNumberFormat="1" applyBorder="1"/>
    <xf numFmtId="49" fontId="0" fillId="0" borderId="0" xfId="0" applyNumberFormat="1"/>
    <xf numFmtId="165" fontId="25" fillId="9" borderId="4" xfId="0" applyNumberFormat="1" applyFont="1" applyFill="1" applyBorder="1" applyAlignment="1">
      <alignment horizontal="center"/>
    </xf>
    <xf numFmtId="165" fontId="26" fillId="10" borderId="0" xfId="0" applyNumberFormat="1" applyFont="1" applyFill="1" applyAlignment="1">
      <alignment horizontal="center"/>
    </xf>
    <xf numFmtId="165" fontId="0" fillId="11" borderId="0" xfId="0" applyNumberFormat="1" applyFill="1" applyAlignment="1">
      <alignment horizontal="center"/>
    </xf>
    <xf numFmtId="0" fontId="8" fillId="0" borderId="4" xfId="0" applyFont="1" applyBorder="1" applyAlignment="1">
      <alignment horizontal="left"/>
    </xf>
    <xf numFmtId="0" fontId="8" fillId="0" borderId="0" xfId="0" applyFont="1" applyAlignment="1">
      <alignment horizontal="left"/>
    </xf>
    <xf numFmtId="0" fontId="8" fillId="0" borderId="5" xfId="0" applyFont="1" applyBorder="1" applyAlignment="1">
      <alignment horizontal="left"/>
    </xf>
    <xf numFmtId="0" fontId="5" fillId="2" borderId="0" xfId="0" applyFont="1" applyFill="1" applyAlignment="1">
      <alignment horizontal="right" vertical="center"/>
    </xf>
    <xf numFmtId="0" fontId="5" fillId="2" borderId="0" xfId="0" applyFont="1" applyFill="1" applyAlignment="1">
      <alignment horizontal="center" vertical="center" wrapText="1"/>
    </xf>
    <xf numFmtId="0" fontId="0" fillId="2" borderId="0" xfId="0" applyFill="1" applyAlignment="1">
      <alignment horizontal="center" vertical="center" wrapText="1"/>
    </xf>
    <xf numFmtId="0" fontId="7" fillId="0" borderId="0" xfId="0" applyFont="1" applyAlignment="1">
      <alignment horizontal="left" vertical="center" indent="2"/>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1" xfId="0" applyFont="1" applyBorder="1"/>
    <xf numFmtId="0" fontId="8" fillId="0" borderId="2" xfId="0" applyFont="1" applyBorder="1"/>
    <xf numFmtId="0" fontId="8" fillId="0" borderId="3" xfId="0" applyFont="1" applyBorder="1"/>
    <xf numFmtId="164" fontId="0" fillId="0" borderId="4" xfId="0" applyNumberFormat="1" applyBorder="1" applyAlignment="1">
      <alignment horizontal="center"/>
    </xf>
    <xf numFmtId="165" fontId="26" fillId="12" borderId="0" xfId="0" applyNumberFormat="1" applyFont="1" applyFill="1" applyAlignment="1">
      <alignment horizontal="center"/>
    </xf>
    <xf numFmtId="165" fontId="26" fillId="13" borderId="0" xfId="0" applyNumberFormat="1" applyFont="1" applyFill="1" applyAlignment="1">
      <alignment horizontal="center"/>
    </xf>
    <xf numFmtId="0" fontId="25" fillId="14" borderId="0" xfId="0" applyFont="1" applyFill="1"/>
    <xf numFmtId="165" fontId="25" fillId="12" borderId="4" xfId="0" applyNumberFormat="1" applyFont="1" applyFill="1" applyBorder="1" applyAlignment="1">
      <alignment horizontal="center"/>
    </xf>
    <xf numFmtId="165" fontId="25" fillId="13" borderId="4" xfId="0" applyNumberFormat="1" applyFont="1" applyFill="1" applyBorder="1" applyAlignment="1">
      <alignment horizontal="center"/>
    </xf>
    <xf numFmtId="165" fontId="0" fillId="15" borderId="0" xfId="0" applyNumberFormat="1" applyFill="1" applyAlignment="1">
      <alignment horizontal="center"/>
    </xf>
    <xf numFmtId="0" fontId="0" fillId="7" borderId="0" xfId="0" applyFill="1" applyAlignment="1">
      <alignment horizontal="center"/>
    </xf>
    <xf numFmtId="0" fontId="9" fillId="3" borderId="1" xfId="0" applyFont="1" applyFill="1" applyBorder="1" applyAlignment="1">
      <alignment horizontal="center"/>
    </xf>
    <xf numFmtId="165" fontId="3" fillId="0" borderId="4" xfId="0" applyNumberFormat="1" applyFont="1" applyBorder="1" applyAlignment="1">
      <alignment horizontal="center"/>
    </xf>
  </cellXfs>
  <cellStyles count="2">
    <cellStyle name="Hyperlink" xfId="1" builtinId="8"/>
    <cellStyle name="Normal" xfId="0" builtinId="0"/>
  </cellStyles>
  <dxfs count="108">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B$1" max="2999" min="1900" page="10" val="2023"/>
</file>

<file path=xl/ctrlProps/ctrlProp2.xml><?xml version="1.0" encoding="utf-8"?>
<formControlPr xmlns="http://schemas.microsoft.com/office/spreadsheetml/2009/9/main" objectType="Spin" dx="16" fmlaLink="$B$1" max="2999" min="1900" page="10" val="2023"/>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917024.jpg@21392ECC.30FB1417"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139700</xdr:colOff>
          <xdr:row>8</xdr:row>
          <xdr:rowOff>38100</xdr:rowOff>
        </xdr:to>
        <xdr:sp macro="" textlink="">
          <xdr:nvSpPr>
            <xdr:cNvPr id="1025" name="Spinner" descr="Use the spinner button to change calendar year or enter year in cell C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139700</xdr:colOff>
          <xdr:row>8</xdr:row>
          <xdr:rowOff>38100</xdr:rowOff>
        </xdr:to>
        <xdr:sp macro="" textlink="">
          <xdr:nvSpPr>
            <xdr:cNvPr id="1026" name="Spinner 2" descr="Use the spinner button to change calendar year or enter year in cell C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17</xdr:col>
      <xdr:colOff>790576</xdr:colOff>
      <xdr:row>26</xdr:row>
      <xdr:rowOff>63500</xdr:rowOff>
    </xdr:from>
    <xdr:to>
      <xdr:col>17</xdr:col>
      <xdr:colOff>1978025</xdr:colOff>
      <xdr:row>32</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791201" y="5502275"/>
          <a:ext cx="1187449"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1000125</xdr:colOff>
      <xdr:row>37</xdr:row>
      <xdr:rowOff>114300</xdr:rowOff>
    </xdr:from>
    <xdr:to>
      <xdr:col>17</xdr:col>
      <xdr:colOff>1866783</xdr:colOff>
      <xdr:row>43</xdr:row>
      <xdr:rowOff>114157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000750" y="7648575"/>
          <a:ext cx="866658" cy="11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elgiP.AD\AppData\Local\Microsoft\Windows\INetCache\Content.Outlook\FMKB5Q9D\Dagatal%20grunnu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Yearly Calendar"/>
      <sheetName val="Heild"/>
      <sheetName val="1"/>
      <sheetName val="2"/>
    </sheetNames>
    <sheetDataSet>
      <sheetData sheetId="0" refreshError="1"/>
      <sheetData sheetId="1" refreshError="1">
        <row r="1">
          <cell r="C1">
            <v>2022</v>
          </cell>
        </row>
      </sheetData>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8EC4E5-98DE-4C39-AE08-DEC903CE7FAD}" name="September2110508623025426110110" displayName="September2110508623025426110110" ref="B36:H42" totalsRowShown="0" headerRowDxfId="107" dataDxfId="106">
  <tableColumns count="7">
    <tableColumn id="1" xr3:uid="{152A6597-B1C1-47C5-ABAC-4A998E7400D8}" name="SUN" dataDxfId="105"/>
    <tableColumn id="2" xr3:uid="{8AAE5B3A-3872-4B8C-96B4-6E7FF05110FF}" name="Mán" dataDxfId="104"/>
    <tableColumn id="3" xr3:uid="{BEE2F2E4-4D2E-4D6F-AEED-8CE4E1A0CF35}" name="Þrið" dataDxfId="103"/>
    <tableColumn id="4" xr3:uid="{EAB5671B-E129-4884-A01F-91ECFFE64CD1}" name="Miðv" dataDxfId="102"/>
    <tableColumn id="5" xr3:uid="{CB0F6160-DAF8-4914-BABA-F44AD711E199}" name="Fimmt" dataDxfId="101"/>
    <tableColumn id="6" xr3:uid="{2DDF96A2-66CD-4424-AFAB-874C6E021A1D}" name="Föst" dataDxfId="100"/>
    <tableColumn id="7" xr3:uid="{AB5FA39F-4871-4A98-84F6-D921B68478DB}" name="Laug" dataDxfId="99"/>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FA9329C-71B2-4F04-9528-21A4DF0D5AFE}" name="April23119599523926335119119" displayName="April23119599523926335119119" ref="I12:O18" totalsRowShown="0" headerRowDxfId="26" dataDxfId="25">
  <tableColumns count="7">
    <tableColumn id="1" xr3:uid="{6C5AF81D-DFDB-4980-B184-CDAB967B6EAB}" name="SUN" dataDxfId="24"/>
    <tableColumn id="2" xr3:uid="{F479AF94-452D-4455-8039-5EC831AAAAC5}" name="Mán" dataDxfId="23"/>
    <tableColumn id="3" xr3:uid="{630684F3-08C2-4BBA-B727-6F74319CBF3E}" name="Þrið" dataDxfId="22"/>
    <tableColumn id="4" xr3:uid="{B0A964FB-7C3E-4388-8E22-F2731BB0C386}" name="Miðv" dataDxfId="21"/>
    <tableColumn id="5" xr3:uid="{92C8006D-87D3-4D9B-9FDE-AFB664FDB98F}" name="Fimmt" dataDxfId="20"/>
    <tableColumn id="6" xr3:uid="{D0108D90-8906-45BB-A932-0A8984BCD79A}" name="Föst" dataDxfId="19"/>
    <tableColumn id="7" xr3:uid="{1E3AD132-6196-413C-9ACF-099681632201}" name="Laug" dataDxfId="18"/>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AB7CE2-5D3E-45FC-BEAA-BFD9D4BFF3CB}" name="February24120609624026436120120" displayName="February24120609624026436120120" ref="I4:O9" totalsRowShown="0" headerRowDxfId="17" dataDxfId="16">
  <tableColumns count="7">
    <tableColumn id="1" xr3:uid="{DA354B25-75A5-4148-8D51-15D788094CC6}" name="SUN" dataDxfId="15"/>
    <tableColumn id="2" xr3:uid="{9212BD6F-7A59-461C-AAA0-0FBB0B37C512}" name="Mán" dataDxfId="14"/>
    <tableColumn id="3" xr3:uid="{A458C563-0043-43EF-8A76-9B9FAF0B3F5F}" name="Þrið" dataDxfId="13"/>
    <tableColumn id="4" xr3:uid="{6EF2713F-E229-4E97-B141-D631EB505034}" name="Miðv" dataDxfId="12"/>
    <tableColumn id="5" xr3:uid="{B72BCFF9-1E5B-4E22-B30A-5E982299FEA5}" name="Fimmt" dataDxfId="11"/>
    <tableColumn id="6" xr3:uid="{B605EFD4-74F3-47A4-B35F-29B815EA4BCF}" name="Föst" dataDxfId="10"/>
    <tableColumn id="7" xr3:uid="{8B6671B2-14F0-4A17-96C4-DFD97AD5939D}" name="Laug" dataDxfId="9"/>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AE1C900-F5C2-4145-B499-55B7B39DD5DE}" name="January25121619724126537121121" displayName="January25121619724126537121121" ref="B4:H10" totalsRowShown="0" headerRowDxfId="8" dataDxfId="7">
  <sortState xmlns:xlrd2="http://schemas.microsoft.com/office/spreadsheetml/2017/richdata2" ref="B5:H9">
    <sortCondition descending="1" ref="B4:B9"/>
  </sortState>
  <tableColumns count="7">
    <tableColumn id="1" xr3:uid="{61A652C6-BBB3-4906-A6BB-F7C8F3E1C04D}" name="SUN" dataDxfId="6"/>
    <tableColumn id="2" xr3:uid="{AEA047AA-079A-491B-BA19-CC73D9A0013C}" name="Mán" dataDxfId="5"/>
    <tableColumn id="3" xr3:uid="{EFDAF887-61A5-4F13-B130-1FB847EAF5B5}" name="Þrið" dataDxfId="4"/>
    <tableColumn id="4" xr3:uid="{42F4334F-E729-4F86-A0AE-61288FFF4CD0}" name="Miðv" dataDxfId="3"/>
    <tableColumn id="5" xr3:uid="{E6D77213-7BF0-42C8-AFC9-5AD4F35BBC86}" name="Fimmt" dataDxfId="2"/>
    <tableColumn id="6" xr3:uid="{83A749AA-6E63-44CA-BAAF-8C9CB9EFA604}" name="Föst" dataDxfId="1"/>
    <tableColumn id="7" xr3:uid="{990E19F2-EADA-472A-8577-B043A278E5E7}" name="Laug" dataDxfId="0"/>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AFA4C1-60D4-4825-8EDE-0770A2B352F5}" name="October3111518723125527111111" displayName="October3111518723125527111111" ref="I36:O42" totalsRowShown="0" headerRowDxfId="98" dataDxfId="97">
  <tableColumns count="7">
    <tableColumn id="1" xr3:uid="{56F2A772-36C8-4C40-960C-5B6E568F256C}" name="SUN" dataDxfId="96"/>
    <tableColumn id="2" xr3:uid="{8CF95ADD-21A6-46D9-801F-A45F151513EB}" name="Mán" dataDxfId="95"/>
    <tableColumn id="3" xr3:uid="{C5DE3071-A32E-4BC0-95CF-369A022F88E6}" name="Þrið" dataDxfId="94"/>
    <tableColumn id="4" xr3:uid="{1FA67A93-EB8D-4991-8D88-741D4656BC6A}" name="Miðv" dataDxfId="93"/>
    <tableColumn id="5" xr3:uid="{48446BE2-AD93-4254-9D3C-BB8C47B0B413}" name="Fimmt" dataDxfId="92"/>
    <tableColumn id="6" xr3:uid="{5B0E240F-2E69-411C-AD1B-C74859067B73}" name="Föst" dataDxfId="91"/>
    <tableColumn id="7" xr3:uid="{EFCB62ED-0047-449F-A9CD-111E25121AAF}" name="Laug" dataDxfId="90"/>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16E7AD-2BDC-43D3-A099-1DF323F3E203}" name="December4112528823225628112112" displayName="December4112528823225628112112" ref="I44:O50" totalsRowShown="0" headerRowDxfId="89" dataDxfId="88">
  <tableColumns count="7">
    <tableColumn id="1" xr3:uid="{21D07BA7-A612-4D7C-956D-A9BD5A5BF163}" name="SUN" dataDxfId="87"/>
    <tableColumn id="2" xr3:uid="{AA593142-7F77-4834-849B-F6D6346B52E5}" name="Mán" dataDxfId="86"/>
    <tableColumn id="3" xr3:uid="{74E1E8AD-C500-429A-88C8-141D8B910F9B}" name="Þrið" dataDxfId="85"/>
    <tableColumn id="4" xr3:uid="{D57B81E0-5FEA-4303-AC63-A50F7B0D38BF}" name="Miðv" dataDxfId="84"/>
    <tableColumn id="5" xr3:uid="{0EF5B283-BCA3-4E34-9986-840C2EA8C428}" name="Fimmt" dataDxfId="83"/>
    <tableColumn id="6" xr3:uid="{F0ECC9E2-E1EA-421F-9A3B-B699C633B340}" name="Föst" dataDxfId="82"/>
    <tableColumn id="7" xr3:uid="{B6F59E8B-4CAE-4FA0-854C-1634D2CF77CD}" name="Laug" dataDxfId="81"/>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CB865B-CCB7-4313-A071-D5616D4ED6BA}" name="November5113538923325729113113" displayName="November5113538923325729113113" ref="B44:H50" totalsRowShown="0" headerRowDxfId="80" dataDxfId="79">
  <tableColumns count="7">
    <tableColumn id="1" xr3:uid="{2E1BAEEB-C676-4D31-B99F-526E1C7A341C}" name="SUN" dataDxfId="78"/>
    <tableColumn id="2" xr3:uid="{29B57480-D6B6-478F-9D00-C99565B9CBCB}" name="Mán" dataDxfId="77"/>
    <tableColumn id="3" xr3:uid="{BD0A7D3D-F035-4BCC-BF59-F71CA6B37CD6}" name="Þrið" dataDxfId="76"/>
    <tableColumn id="4" xr3:uid="{04642B7E-3B68-4386-8B9A-BDE490CC3FC3}" name="Miðv" dataDxfId="75"/>
    <tableColumn id="5" xr3:uid="{41AE4C1D-4A8A-45E3-8691-90027CEF79BC}" name="Fimmt" dataDxfId="74"/>
    <tableColumn id="6" xr3:uid="{859D7C4B-BBB0-4D39-8CE8-4256BB07147E}" name="Föst" dataDxfId="73"/>
    <tableColumn id="7" xr3:uid="{173E2E28-3AC2-4F1C-B9A8-DCC9A090B198}" name="Laug" dataDxfId="72"/>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00D49A-3C50-4CB0-9ECD-9418A2F2009E}" name="August6114549023425830114114" displayName="August6114549023425830114114" ref="I28:O34" totalsRowShown="0" headerRowDxfId="71" dataDxfId="70">
  <tableColumns count="7">
    <tableColumn id="1" xr3:uid="{6F9DBBDB-51EC-47C9-9EA7-9B64A8C108B0}" name="SUN" dataDxfId="69"/>
    <tableColumn id="2" xr3:uid="{A2EBD9EE-2C1D-49A7-84A7-9EBF2F44D19B}" name="Mán" dataDxfId="68"/>
    <tableColumn id="3" xr3:uid="{0E1CD425-C621-44F8-8B63-7668FB296B72}" name="Þrið" dataDxfId="67"/>
    <tableColumn id="4" xr3:uid="{6BD16946-11BF-42E4-9BF6-3105FAF3F37F}" name="Miðv" dataDxfId="66"/>
    <tableColumn id="5" xr3:uid="{772D1818-ED46-4FF5-B6FB-BA4C1440226D}" name="Fimmt" dataDxfId="65"/>
    <tableColumn id="6" xr3:uid="{A2C7749B-7EBC-4608-ABCD-4BFBC90A39C3}" name="Föst" dataDxfId="64"/>
    <tableColumn id="7" xr3:uid="{C66EE5EE-4D73-4C7D-8EEF-04193B2743C9}" name="Laug" dataDxfId="63"/>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0748EF-AD08-44A7-BDDA-C6BE2B7CD09B}" name="July7115559123525931115115" displayName="July7115559123525931115115" ref="B28:H34" totalsRowShown="0" headerRowDxfId="62" dataDxfId="61">
  <tableColumns count="7">
    <tableColumn id="1" xr3:uid="{E87574E7-FEF4-4970-8252-F7488BC384B4}" name="SUN" dataDxfId="60"/>
    <tableColumn id="2" xr3:uid="{327AA71F-B9A8-40B3-839E-62E53BBB0B73}" name="Mán" dataDxfId="59"/>
    <tableColumn id="3" xr3:uid="{EF5C34F3-A84F-484D-9504-968CDBC5A7FD}" name="Þrið" dataDxfId="58"/>
    <tableColumn id="4" xr3:uid="{7BD60487-A308-4E8D-8C6B-6B0EBE110C68}" name="Miðv" dataDxfId="57"/>
    <tableColumn id="5" xr3:uid="{AE34A90F-0849-4493-B514-439ACD1C4416}" name="Fimmt" dataDxfId="56"/>
    <tableColumn id="6" xr3:uid="{A4FC1934-7C9B-4C7B-B79E-AD2F18A5B27A}" name="Föst" dataDxfId="55"/>
    <tableColumn id="7" xr3:uid="{F0817EDF-0173-4173-955F-28D629D1C81A}" name="Laug" dataDxfId="54"/>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16D6681-9B8B-4B9C-A1AF-5F5752E76EAD}" name="June8116569223626032116116" displayName="June8116569223626032116116" ref="I20:O26" totalsRowShown="0" headerRowDxfId="53" dataDxfId="52">
  <tableColumns count="7">
    <tableColumn id="1" xr3:uid="{F12780D3-D90C-44B2-8A7B-8EB62431CCBA}" name="SUN" dataDxfId="51"/>
    <tableColumn id="2" xr3:uid="{D9A2F490-B7A5-48DC-8F5B-64C3A5791573}" name="Mán" dataDxfId="50"/>
    <tableColumn id="3" xr3:uid="{4266EA77-D81E-4494-91D1-F67CA6D7E30B}" name="Þrið" dataDxfId="49"/>
    <tableColumn id="4" xr3:uid="{933A7355-C78E-4ABD-A487-F31B0A97B490}" name="Miðv" dataDxfId="48"/>
    <tableColumn id="5" xr3:uid="{89E71D68-6581-4AC7-A647-ED56829AD641}" name="Fimmt" dataDxfId="47"/>
    <tableColumn id="6" xr3:uid="{A10B7B79-C9B2-451B-9E38-E55A192DEE26}" name="Föst" dataDxfId="46"/>
    <tableColumn id="7" xr3:uid="{E62EA8FE-B546-40BF-B516-301BC5DA1C40}" name="Laug" dataDxfId="45"/>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2830B4A-4A3D-4C04-B24A-94E4156AFFB8}" name="May_9117579323726133117117" displayName="May_9117579323726133117117" ref="B20:H26" totalsRowShown="0" headerRowDxfId="44" dataDxfId="43">
  <tableColumns count="7">
    <tableColumn id="1" xr3:uid="{4CEA521C-B888-40DC-8C3F-D70774026D44}" name="SUN" dataDxfId="42"/>
    <tableColumn id="2" xr3:uid="{B811AF2E-083D-4423-B9B5-79539883753E}" name="Mán" dataDxfId="41"/>
    <tableColumn id="3" xr3:uid="{ECD6E809-9C32-46B9-A51B-038F235FC342}" name="Þrið" dataDxfId="40"/>
    <tableColumn id="4" xr3:uid="{6813DA71-2265-404F-A67A-44D66B8F3A1E}" name="Miðv" dataDxfId="39"/>
    <tableColumn id="5" xr3:uid="{0DB27596-D854-42C7-9484-E21C61D8B51C}" name="Fimmt" dataDxfId="38"/>
    <tableColumn id="6" xr3:uid="{7821C83A-3073-4C95-9E30-582F7CCF57D0}" name="Föst" dataDxfId="37"/>
    <tableColumn id="7" xr3:uid="{F065A9FB-9CFA-4BFC-9951-C13E606D800E}" name="Laug" dataDxfId="36"/>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2E663E-2BEB-4466-AEB1-9FC9648067AE}" name="March22118589423826234118118" displayName="March22118589423826234118118" ref="B12:H18" totalsRowShown="0" headerRowDxfId="35" dataDxfId="34">
  <tableColumns count="7">
    <tableColumn id="1" xr3:uid="{4E77709B-799E-4877-818F-AD8DD2B5C593}" name="SUN" dataDxfId="33"/>
    <tableColumn id="2" xr3:uid="{C5A004D1-BECD-46D1-AF02-088C921816F5}" name="Mán" dataDxfId="32"/>
    <tableColumn id="3" xr3:uid="{8E30FA19-3F32-4873-90A9-57646AFA520A}" name="Þrið" dataDxfId="31"/>
    <tableColumn id="4" xr3:uid="{A9683075-6E56-4C72-AF2B-21F9F5791645}" name="Miðv" dataDxfId="30"/>
    <tableColumn id="5" xr3:uid="{4DD54932-35A8-475D-B843-99690EDF0E02}" name="Fimmt" dataDxfId="29"/>
    <tableColumn id="6" xr3:uid="{302E80E2-4592-4AD7-8C37-1FAB2180616B}" name="Föst" dataDxfId="28"/>
    <tableColumn id="7" xr3:uid="{2B4D3C26-E03F-48C2-8424-12F3A6DF219C}" name="Laug" dataDxfId="27"/>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table" Target="../tables/table4.xml"/><Relationship Id="rId18" Type="http://schemas.openxmlformats.org/officeDocument/2006/relationships/table" Target="../tables/table9.xml"/><Relationship Id="rId3" Type="http://schemas.openxmlformats.org/officeDocument/2006/relationships/hyperlink" Target="mailto:hunabyggd@hunabyggd.is" TargetMode="External"/><Relationship Id="rId21" Type="http://schemas.openxmlformats.org/officeDocument/2006/relationships/table" Target="../tables/table12.xml"/><Relationship Id="rId7" Type="http://schemas.openxmlformats.org/officeDocument/2006/relationships/vmlDrawing" Target="../drawings/vmlDrawing1.vml"/><Relationship Id="rId12" Type="http://schemas.openxmlformats.org/officeDocument/2006/relationships/table" Target="../tables/table3.xml"/><Relationship Id="rId17" Type="http://schemas.openxmlformats.org/officeDocument/2006/relationships/table" Target="../tables/table8.xml"/><Relationship Id="rId2" Type="http://schemas.openxmlformats.org/officeDocument/2006/relationships/hyperlink" Target="http://www.terra.is/" TargetMode="External"/><Relationship Id="rId16" Type="http://schemas.openxmlformats.org/officeDocument/2006/relationships/table" Target="../tables/table7.xml"/><Relationship Id="rId20" Type="http://schemas.openxmlformats.org/officeDocument/2006/relationships/table" Target="../tables/table11.xml"/><Relationship Id="rId1" Type="http://schemas.openxmlformats.org/officeDocument/2006/relationships/hyperlink" Target="mailto:nordurland@terra.is" TargetMode="External"/><Relationship Id="rId6" Type="http://schemas.openxmlformats.org/officeDocument/2006/relationships/drawing" Target="../drawings/drawing1.xml"/><Relationship Id="rId11" Type="http://schemas.openxmlformats.org/officeDocument/2006/relationships/table" Target="../tables/table2.xml"/><Relationship Id="rId5" Type="http://schemas.openxmlformats.org/officeDocument/2006/relationships/printerSettings" Target="../printerSettings/printerSettings1.bin"/><Relationship Id="rId15" Type="http://schemas.openxmlformats.org/officeDocument/2006/relationships/table" Target="../tables/table6.xml"/><Relationship Id="rId10" Type="http://schemas.openxmlformats.org/officeDocument/2006/relationships/table" Target="../tables/table1.xml"/><Relationship Id="rId19" Type="http://schemas.openxmlformats.org/officeDocument/2006/relationships/table" Target="../tables/table10.xml"/><Relationship Id="rId4" Type="http://schemas.openxmlformats.org/officeDocument/2006/relationships/hyperlink" Target="http://www.hunabyggd.is/" TargetMode="External"/><Relationship Id="rId9" Type="http://schemas.openxmlformats.org/officeDocument/2006/relationships/ctrlProp" Target="../ctrlProps/ctrlProp2.xml"/><Relationship Id="rId1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32AA-0635-4B03-8898-6C469B265531}">
  <dimension ref="A1:AK53"/>
  <sheetViews>
    <sheetView tabSelected="1" workbookViewId="0">
      <selection activeCell="S4" sqref="S4"/>
    </sheetView>
  </sheetViews>
  <sheetFormatPr defaultColWidth="8.1796875" defaultRowHeight="14.5" x14ac:dyDescent="0.35"/>
  <cols>
    <col min="1" max="1" width="1.26953125" style="6" customWidth="1"/>
    <col min="2" max="14" width="5" customWidth="1"/>
    <col min="15" max="15" width="4.81640625" customWidth="1"/>
    <col min="16" max="16" width="0.54296875" hidden="1" customWidth="1"/>
    <col min="17" max="17" width="1.81640625" hidden="1" customWidth="1"/>
    <col min="18" max="18" width="40.54296875" customWidth="1"/>
    <col min="19" max="19" width="51.453125" customWidth="1"/>
    <col min="20" max="20" width="42.1796875" customWidth="1"/>
    <col min="21" max="39" width="8" customWidth="1"/>
  </cols>
  <sheetData>
    <row r="1" spans="1:37" ht="33.5" x14ac:dyDescent="0.35">
      <c r="A1" s="1" t="s">
        <v>0</v>
      </c>
      <c r="B1" s="81">
        <v>2023</v>
      </c>
      <c r="C1" s="81"/>
      <c r="D1" s="81"/>
      <c r="E1" s="81"/>
      <c r="F1" s="82" t="s">
        <v>1</v>
      </c>
      <c r="G1" s="83"/>
      <c r="H1" s="83"/>
      <c r="I1" s="83"/>
      <c r="J1" s="83"/>
      <c r="K1" s="83"/>
      <c r="L1" s="83"/>
      <c r="M1" s="83"/>
      <c r="N1" s="83"/>
      <c r="O1" s="83"/>
      <c r="P1" s="2"/>
      <c r="Q1" s="2"/>
      <c r="R1" s="3">
        <v>2023</v>
      </c>
      <c r="S1" s="4"/>
    </row>
    <row r="2" spans="1:37" ht="15" customHeight="1" x14ac:dyDescent="0.35">
      <c r="A2" s="5" t="s">
        <v>2</v>
      </c>
      <c r="B2" s="84"/>
      <c r="C2" s="84"/>
      <c r="D2" s="84"/>
      <c r="E2" s="84"/>
      <c r="F2" s="84"/>
      <c r="G2" s="84"/>
      <c r="H2" s="84"/>
      <c r="P2" s="2"/>
    </row>
    <row r="3" spans="1:37" ht="18.5" x14ac:dyDescent="0.45">
      <c r="A3" s="6" t="s">
        <v>3</v>
      </c>
      <c r="B3" s="85" t="s">
        <v>4</v>
      </c>
      <c r="C3" s="86"/>
      <c r="D3" s="86"/>
      <c r="E3" s="86"/>
      <c r="F3" s="86"/>
      <c r="G3" s="86"/>
      <c r="H3" s="87"/>
      <c r="I3" s="88" t="s">
        <v>5</v>
      </c>
      <c r="J3" s="89"/>
      <c r="K3" s="89"/>
      <c r="L3" s="89"/>
      <c r="M3" s="89"/>
      <c r="N3" s="89"/>
      <c r="O3" s="90"/>
      <c r="P3" s="2"/>
      <c r="R3" s="99" t="s">
        <v>6</v>
      </c>
      <c r="S3" s="7"/>
    </row>
    <row r="4" spans="1:37" ht="15.5" x14ac:dyDescent="0.35">
      <c r="A4" s="5" t="s">
        <v>7</v>
      </c>
      <c r="B4" s="8" t="s">
        <v>8</v>
      </c>
      <c r="C4" s="9" t="s">
        <v>9</v>
      </c>
      <c r="D4" s="9" t="s">
        <v>10</v>
      </c>
      <c r="E4" s="9" t="s">
        <v>11</v>
      </c>
      <c r="F4" s="9" t="s">
        <v>12</v>
      </c>
      <c r="G4" s="9" t="s">
        <v>13</v>
      </c>
      <c r="H4" s="10" t="s">
        <v>14</v>
      </c>
      <c r="I4" s="8" t="s">
        <v>8</v>
      </c>
      <c r="J4" s="9" t="s">
        <v>9</v>
      </c>
      <c r="K4" s="9" t="s">
        <v>10</v>
      </c>
      <c r="L4" s="9" t="s">
        <v>11</v>
      </c>
      <c r="M4" s="9" t="s">
        <v>12</v>
      </c>
      <c r="N4" s="9" t="s">
        <v>13</v>
      </c>
      <c r="O4" s="10" t="s">
        <v>14</v>
      </c>
      <c r="P4" s="2"/>
      <c r="R4" s="11" t="s">
        <v>64</v>
      </c>
      <c r="S4" s="12"/>
    </row>
    <row r="5" spans="1:37" ht="15.5" x14ac:dyDescent="0.35">
      <c r="A5" s="5"/>
      <c r="B5" s="13">
        <v>1</v>
      </c>
      <c r="C5" s="14">
        <v>2</v>
      </c>
      <c r="D5" s="14">
        <v>3</v>
      </c>
      <c r="E5" s="15">
        <v>4</v>
      </c>
      <c r="F5" s="15">
        <v>5</v>
      </c>
      <c r="G5" s="15">
        <v>6</v>
      </c>
      <c r="H5" s="16">
        <v>7</v>
      </c>
      <c r="I5" s="17"/>
      <c r="J5" s="18"/>
      <c r="K5" s="18"/>
      <c r="L5" s="18">
        <v>1</v>
      </c>
      <c r="M5" s="18">
        <v>2</v>
      </c>
      <c r="N5" s="18">
        <v>3</v>
      </c>
      <c r="O5" s="19">
        <v>4</v>
      </c>
      <c r="P5" s="2"/>
      <c r="R5" s="20" t="s">
        <v>63</v>
      </c>
      <c r="S5" s="12"/>
    </row>
    <row r="6" spans="1:37" ht="15.5" x14ac:dyDescent="0.35">
      <c r="A6" s="5"/>
      <c r="B6" s="13">
        <v>8</v>
      </c>
      <c r="C6" s="15">
        <v>9</v>
      </c>
      <c r="D6" s="15">
        <v>10</v>
      </c>
      <c r="E6" s="15">
        <v>11</v>
      </c>
      <c r="F6" s="15">
        <v>12</v>
      </c>
      <c r="G6" s="15">
        <v>13</v>
      </c>
      <c r="H6" s="16">
        <v>14</v>
      </c>
      <c r="I6" s="13">
        <v>5</v>
      </c>
      <c r="J6" s="21">
        <v>6</v>
      </c>
      <c r="K6" s="18">
        <v>7</v>
      </c>
      <c r="L6" s="18">
        <v>8</v>
      </c>
      <c r="M6" s="18">
        <v>9</v>
      </c>
      <c r="N6" s="22">
        <v>10</v>
      </c>
      <c r="O6" s="19">
        <v>11</v>
      </c>
      <c r="P6" s="2"/>
      <c r="R6" s="75" t="s">
        <v>60</v>
      </c>
      <c r="S6" s="12"/>
    </row>
    <row r="7" spans="1:37" ht="15.5" x14ac:dyDescent="0.35">
      <c r="B7" s="13">
        <v>15</v>
      </c>
      <c r="C7" s="23">
        <v>16</v>
      </c>
      <c r="D7" s="15">
        <v>17</v>
      </c>
      <c r="E7" s="15">
        <v>18</v>
      </c>
      <c r="F7" s="15">
        <v>19</v>
      </c>
      <c r="G7" s="24">
        <v>20</v>
      </c>
      <c r="H7" s="16">
        <v>21</v>
      </c>
      <c r="I7" s="13">
        <v>12</v>
      </c>
      <c r="J7" s="25">
        <v>13</v>
      </c>
      <c r="K7" s="25">
        <v>14</v>
      </c>
      <c r="L7" s="18">
        <v>15</v>
      </c>
      <c r="M7" s="18">
        <v>16</v>
      </c>
      <c r="N7" s="18">
        <v>17</v>
      </c>
      <c r="O7" s="19">
        <v>18</v>
      </c>
      <c r="P7" s="2"/>
      <c r="R7" s="94" t="s">
        <v>59</v>
      </c>
      <c r="S7" s="12"/>
    </row>
    <row r="8" spans="1:37" ht="15.5" x14ac:dyDescent="0.35">
      <c r="B8" s="13">
        <v>22</v>
      </c>
      <c r="C8" s="14">
        <v>23</v>
      </c>
      <c r="D8" s="14">
        <v>24</v>
      </c>
      <c r="E8" s="15">
        <v>25</v>
      </c>
      <c r="F8" s="15">
        <v>26</v>
      </c>
      <c r="G8" s="15">
        <v>27</v>
      </c>
      <c r="H8" s="16">
        <v>28</v>
      </c>
      <c r="I8" s="13">
        <v>19</v>
      </c>
      <c r="J8" s="18">
        <v>20</v>
      </c>
      <c r="K8" s="18">
        <v>21</v>
      </c>
      <c r="L8" s="76">
        <v>22</v>
      </c>
      <c r="M8" s="92">
        <v>23</v>
      </c>
      <c r="N8" s="93">
        <v>24</v>
      </c>
      <c r="O8" s="19">
        <v>25</v>
      </c>
      <c r="P8" s="2"/>
      <c r="R8" s="95" t="s">
        <v>61</v>
      </c>
      <c r="S8" s="12"/>
    </row>
    <row r="9" spans="1:37" ht="15.5" x14ac:dyDescent="0.35">
      <c r="B9" s="13">
        <v>29</v>
      </c>
      <c r="C9" s="15">
        <v>30</v>
      </c>
      <c r="D9" s="15">
        <v>31</v>
      </c>
      <c r="E9" s="15"/>
      <c r="F9" s="15"/>
      <c r="G9" s="15"/>
      <c r="H9" s="16"/>
      <c r="I9" s="13">
        <v>26</v>
      </c>
      <c r="J9" s="21">
        <v>27</v>
      </c>
      <c r="K9" s="18">
        <v>28</v>
      </c>
      <c r="L9" s="18"/>
      <c r="M9" s="18"/>
      <c r="N9" s="18"/>
      <c r="O9" s="19"/>
      <c r="P9" s="2"/>
      <c r="R9" s="96" t="s">
        <v>58</v>
      </c>
      <c r="S9" s="12"/>
    </row>
    <row r="10" spans="1:37" ht="18.5" x14ac:dyDescent="0.45">
      <c r="A10" s="5" t="s">
        <v>15</v>
      </c>
      <c r="B10" s="26"/>
      <c r="C10" s="27"/>
      <c r="D10" s="27"/>
      <c r="E10" s="27"/>
      <c r="F10" s="27"/>
      <c r="G10" s="27"/>
      <c r="H10" s="28"/>
      <c r="I10" s="29"/>
      <c r="J10" s="30"/>
      <c r="K10" s="30"/>
      <c r="L10" s="30"/>
      <c r="M10" s="30"/>
      <c r="N10" s="30"/>
      <c r="O10" s="31"/>
      <c r="P10" s="32"/>
      <c r="Q10" s="33"/>
      <c r="R10" s="34"/>
      <c r="S10" s="35"/>
      <c r="T10" s="33"/>
      <c r="U10" s="33"/>
      <c r="W10" s="33"/>
      <c r="X10" s="33"/>
      <c r="Y10" s="33"/>
      <c r="Z10" s="33"/>
      <c r="AA10" s="33"/>
      <c r="AB10" s="33"/>
      <c r="AC10" s="33"/>
      <c r="AE10" s="33"/>
      <c r="AF10" s="33"/>
      <c r="AG10" s="33"/>
      <c r="AH10" s="33"/>
      <c r="AI10" s="33"/>
      <c r="AJ10" s="33"/>
      <c r="AK10" s="33"/>
    </row>
    <row r="11" spans="1:37" ht="15" customHeight="1" x14ac:dyDescent="0.45">
      <c r="A11" s="5" t="s">
        <v>16</v>
      </c>
      <c r="B11" s="78" t="s">
        <v>17</v>
      </c>
      <c r="C11" s="79"/>
      <c r="D11" s="79"/>
      <c r="E11" s="79"/>
      <c r="F11" s="79"/>
      <c r="G11" s="79"/>
      <c r="H11" s="80"/>
      <c r="I11" s="78" t="s">
        <v>18</v>
      </c>
      <c r="J11" s="79"/>
      <c r="K11" s="79"/>
      <c r="L11" s="79"/>
      <c r="M11" s="79"/>
      <c r="N11" s="79"/>
      <c r="O11" s="80"/>
      <c r="P11" s="2"/>
      <c r="R11" s="36" t="s">
        <v>19</v>
      </c>
      <c r="S11" s="35"/>
    </row>
    <row r="12" spans="1:37" ht="15" customHeight="1" x14ac:dyDescent="0.35">
      <c r="B12" s="8" t="s">
        <v>8</v>
      </c>
      <c r="C12" s="9" t="s">
        <v>9</v>
      </c>
      <c r="D12" s="9" t="s">
        <v>10</v>
      </c>
      <c r="E12" s="9" t="s">
        <v>11</v>
      </c>
      <c r="F12" s="9" t="s">
        <v>12</v>
      </c>
      <c r="G12" s="9" t="s">
        <v>13</v>
      </c>
      <c r="H12" s="10" t="s">
        <v>14</v>
      </c>
      <c r="I12" s="37" t="s">
        <v>8</v>
      </c>
      <c r="J12" s="9" t="s">
        <v>9</v>
      </c>
      <c r="K12" s="9" t="s">
        <v>10</v>
      </c>
      <c r="L12" s="9" t="s">
        <v>11</v>
      </c>
      <c r="M12" s="9" t="s">
        <v>12</v>
      </c>
      <c r="N12" s="9" t="s">
        <v>13</v>
      </c>
      <c r="O12" s="10" t="s">
        <v>14</v>
      </c>
      <c r="P12" s="2"/>
      <c r="R12" s="38" t="s">
        <v>20</v>
      </c>
      <c r="S12" s="35"/>
    </row>
    <row r="13" spans="1:37" ht="15" customHeight="1" x14ac:dyDescent="0.35">
      <c r="A13" s="5"/>
      <c r="B13" s="17"/>
      <c r="C13" s="18"/>
      <c r="D13" s="15"/>
      <c r="E13" s="18">
        <v>1</v>
      </c>
      <c r="F13" s="18">
        <v>2</v>
      </c>
      <c r="G13" s="22">
        <v>3</v>
      </c>
      <c r="H13" s="19">
        <v>4</v>
      </c>
      <c r="I13" s="39"/>
      <c r="J13" s="18"/>
      <c r="K13" s="18"/>
      <c r="L13" s="18"/>
      <c r="M13" s="39"/>
      <c r="N13" s="15"/>
      <c r="O13" s="19">
        <v>1</v>
      </c>
      <c r="P13" s="2"/>
      <c r="R13" s="100" t="s">
        <v>21</v>
      </c>
      <c r="S13" s="35"/>
    </row>
    <row r="14" spans="1:37" ht="15" customHeight="1" x14ac:dyDescent="0.35">
      <c r="B14" s="13">
        <v>5</v>
      </c>
      <c r="C14" s="25">
        <v>6</v>
      </c>
      <c r="D14" s="25">
        <v>7</v>
      </c>
      <c r="E14" s="18">
        <v>8</v>
      </c>
      <c r="F14" s="18">
        <v>9</v>
      </c>
      <c r="G14" s="18">
        <v>10</v>
      </c>
      <c r="H14" s="19">
        <v>11</v>
      </c>
      <c r="I14" s="40">
        <v>2</v>
      </c>
      <c r="J14" s="15">
        <v>3</v>
      </c>
      <c r="K14" s="18">
        <v>4</v>
      </c>
      <c r="L14" s="18">
        <v>5</v>
      </c>
      <c r="M14" s="40">
        <v>6</v>
      </c>
      <c r="N14" s="40">
        <v>7</v>
      </c>
      <c r="O14" s="19">
        <v>8</v>
      </c>
      <c r="P14" s="2"/>
      <c r="R14" s="38" t="s">
        <v>22</v>
      </c>
      <c r="S14" s="41"/>
    </row>
    <row r="15" spans="1:37" ht="15" customHeight="1" x14ac:dyDescent="0.35">
      <c r="B15" s="13">
        <v>12</v>
      </c>
      <c r="C15" s="18">
        <v>13</v>
      </c>
      <c r="D15" s="18">
        <v>14</v>
      </c>
      <c r="E15" s="18">
        <v>15</v>
      </c>
      <c r="F15" s="18">
        <v>16</v>
      </c>
      <c r="G15" s="18">
        <v>17</v>
      </c>
      <c r="H15" s="19">
        <v>18</v>
      </c>
      <c r="I15" s="40">
        <v>9</v>
      </c>
      <c r="J15" s="23">
        <v>10</v>
      </c>
      <c r="K15" s="18">
        <v>11</v>
      </c>
      <c r="L15" s="18">
        <v>12</v>
      </c>
      <c r="M15" s="15">
        <v>13</v>
      </c>
      <c r="N15" s="24">
        <v>14</v>
      </c>
      <c r="O15" s="19">
        <v>15</v>
      </c>
      <c r="P15" s="2"/>
      <c r="R15" s="42" t="s">
        <v>23</v>
      </c>
      <c r="S15" s="43"/>
    </row>
    <row r="16" spans="1:37" ht="15" customHeight="1" x14ac:dyDescent="0.35">
      <c r="B16" s="13">
        <v>19</v>
      </c>
      <c r="C16" s="21">
        <v>20</v>
      </c>
      <c r="D16" s="18">
        <v>21</v>
      </c>
      <c r="E16" s="18">
        <v>22</v>
      </c>
      <c r="F16" s="18">
        <v>23</v>
      </c>
      <c r="G16" s="22">
        <v>24</v>
      </c>
      <c r="H16" s="19">
        <v>25</v>
      </c>
      <c r="I16" s="40">
        <v>16</v>
      </c>
      <c r="J16" s="77">
        <v>17</v>
      </c>
      <c r="K16" s="97">
        <v>18</v>
      </c>
      <c r="L16" s="93">
        <v>19</v>
      </c>
      <c r="M16" s="40">
        <v>20</v>
      </c>
      <c r="N16" s="18">
        <v>21</v>
      </c>
      <c r="O16" s="19">
        <v>22</v>
      </c>
      <c r="P16" s="2"/>
      <c r="R16" s="38" t="s">
        <v>24</v>
      </c>
      <c r="S16" s="44"/>
    </row>
    <row r="17" spans="1:37" ht="18.5" x14ac:dyDescent="0.45">
      <c r="B17" s="13">
        <v>26</v>
      </c>
      <c r="C17" s="25">
        <v>27</v>
      </c>
      <c r="D17" s="25">
        <v>28</v>
      </c>
      <c r="E17" s="18">
        <v>29</v>
      </c>
      <c r="F17" s="18">
        <v>30</v>
      </c>
      <c r="G17" s="18">
        <v>31</v>
      </c>
      <c r="H17" s="19"/>
      <c r="I17" s="40">
        <v>23</v>
      </c>
      <c r="J17" s="18">
        <v>24</v>
      </c>
      <c r="K17" s="18">
        <v>25</v>
      </c>
      <c r="L17" s="18">
        <v>26</v>
      </c>
      <c r="M17" s="18">
        <v>27</v>
      </c>
      <c r="N17" s="18">
        <v>28</v>
      </c>
      <c r="O17" s="19">
        <v>29</v>
      </c>
      <c r="P17" s="2"/>
      <c r="R17" s="45"/>
      <c r="S17" s="35"/>
    </row>
    <row r="18" spans="1:37" ht="18.5" x14ac:dyDescent="0.45">
      <c r="A18" s="5" t="s">
        <v>25</v>
      </c>
      <c r="B18" s="46" t="str">
        <f>IF(DAY(MarSun1)=1,IF(AND(YEAR(MarSun1+29)=CalendarYear,MONTH(MarSun1+29)=3),MarSun1+29,""),IF(AND(YEAR(MarSun1+36)=CalendarYear,MONTH(MarSun1+36)=3),MarSun1+36,""))</f>
        <v/>
      </c>
      <c r="C18" s="30" t="str">
        <f>IF(DAY(MarSun1)=1,IF(AND(YEAR(MarSun1+30)=CalendarYear,MONTH(MarSun1+30)=3),MarSun1+30,""),IF(AND(YEAR(MarSun1+37)=CalendarYear,MONTH(MarSun1+37)=3),MarSun1+37,""))</f>
        <v/>
      </c>
      <c r="D18" s="30" t="str">
        <f>IF(DAY(MarSun1)=1,IF(AND(YEAR(MarSun1+31)=CalendarYear,MONTH(MarSun1+31)=3),MarSun1+31,""),IF(AND(YEAR(MarSun1+38)=CalendarYear,MONTH(MarSun1+38)=3),MarSun1+38,""))</f>
        <v/>
      </c>
      <c r="E18" s="30" t="str">
        <f>IF(DAY(MarSun1)=1,IF(AND(YEAR(MarSun1+32)=CalendarYear,MONTH(MarSun1+32)=3),MarSun1+32,""),IF(AND(YEAR(MarSun1+39)=CalendarYear,MONTH(MarSun1+39)=3),MarSun1+39,""))</f>
        <v/>
      </c>
      <c r="F18" s="30" t="str">
        <f>IF(DAY(MarSun1)=1,IF(AND(YEAR(MarSun1+33)=CalendarYear,MONTH(MarSun1+33)=3),MarSun1+33,""),IF(AND(YEAR(MarSun1+40)=CalendarYear,MONTH(MarSun1+40)=3),MarSun1+40,""))</f>
        <v/>
      </c>
      <c r="G18" s="30" t="str">
        <f>IF(DAY(MarSun1)=1,IF(AND(YEAR(MarSun1+34)=CalendarYear,MONTH(MarSun1+34)=3),MarSun1+34,""),IF(AND(YEAR(MarSun1+41)=CalendarYear,MONTH(MarSun1+41)=3),MarSun1+41,""))</f>
        <v/>
      </c>
      <c r="H18" s="31" t="str">
        <f>IF(DAY(MarSun1)=1,IF(AND(YEAR(MarSun1+35)=CalendarYear,MONTH(MarSun1+35)=3),MarSun1+35,""),IF(AND(YEAR(MarSun1+42)=CalendarYear,MONTH(MarSun1+42)=3),MarSun1+42,""))</f>
        <v/>
      </c>
      <c r="I18" s="47">
        <v>30</v>
      </c>
      <c r="J18" s="30" t="str">
        <f>IF(DAY(AprSun1)=1,IF(AND(YEAR(AprSun1+30)=CalendarYear,MONTH(AprSun1+30)=4),AprSun1+30,""),IF(AND(YEAR(AprSun1+37)=CalendarYear,MONTH(AprSun1+37)=4),AprSun1+37,""))</f>
        <v/>
      </c>
      <c r="K18" s="30" t="str">
        <f>IF(DAY(AprSun1)=1,IF(AND(YEAR(AprSun1+31)=CalendarYear,MONTH(AprSun1+31)=4),AprSun1+31,""),IF(AND(YEAR(AprSun1+38)=CalendarYear,MONTH(AprSun1+38)=4),AprSun1+38,""))</f>
        <v/>
      </c>
      <c r="L18" s="30" t="str">
        <f>IF(DAY(AprSun1)=1,IF(AND(YEAR(AprSun1+32)=CalendarYear,MONTH(AprSun1+32)=4),AprSun1+32,""),IF(AND(YEAR(AprSun1+39)=CalendarYear,MONTH(AprSun1+39)=4),AprSun1+39,""))</f>
        <v/>
      </c>
      <c r="M18" s="30" t="str">
        <f>IF(DAY(AprSun1)=1,IF(AND(YEAR(AprSun1+33)=CalendarYear,MONTH(AprSun1+33)=4),AprSun1+33,""),IF(AND(YEAR(AprSun1+40)=CalendarYear,MONTH(AprSun1+40)=4),AprSun1+40,""))</f>
        <v/>
      </c>
      <c r="N18" s="30" t="str">
        <f>IF(DAY(AprSun1)=1,IF(AND(YEAR(AprSun1+34)=CalendarYear,MONTH(AprSun1+34)=4),AprSun1+34,""),IF(AND(YEAR(AprSun1+41)=CalendarYear,MONTH(AprSun1+41)=4),AprSun1+41,""))</f>
        <v/>
      </c>
      <c r="O18" s="31" t="str">
        <f>IF(DAY(AprSun1)=1,IF(AND(YEAR(AprSun1+35)=CalendarYear,MONTH(AprSun1+35)=4),AprSun1+35,""),IF(AND(YEAR(AprSun1+42)=CalendarYear,MONTH(AprSun1+42)=4),AprSun1+42,""))</f>
        <v/>
      </c>
      <c r="P18" s="32"/>
      <c r="Q18" s="33"/>
      <c r="R18" s="48"/>
      <c r="S18" s="35"/>
      <c r="T18" s="33" t="s">
        <v>26</v>
      </c>
      <c r="U18" s="33"/>
      <c r="W18" s="33"/>
      <c r="X18" s="33"/>
      <c r="Y18" s="33"/>
      <c r="Z18" s="33"/>
      <c r="AA18" s="33"/>
      <c r="AB18" s="33"/>
      <c r="AC18" s="33"/>
      <c r="AE18" s="33"/>
      <c r="AF18" s="33"/>
      <c r="AG18" s="33"/>
      <c r="AH18" s="33"/>
      <c r="AI18" s="33"/>
      <c r="AJ18" s="33"/>
      <c r="AK18" s="33"/>
    </row>
    <row r="19" spans="1:37" ht="15" customHeight="1" x14ac:dyDescent="0.35">
      <c r="A19" s="5" t="s">
        <v>27</v>
      </c>
      <c r="B19" s="85" t="s">
        <v>28</v>
      </c>
      <c r="C19" s="86"/>
      <c r="D19" s="86"/>
      <c r="E19" s="86"/>
      <c r="F19" s="86"/>
      <c r="G19" s="86"/>
      <c r="H19" s="87"/>
      <c r="I19" s="85" t="s">
        <v>29</v>
      </c>
      <c r="J19" s="86"/>
      <c r="K19" s="86"/>
      <c r="L19" s="86"/>
      <c r="M19" s="86"/>
      <c r="N19" s="86"/>
      <c r="O19" s="87"/>
      <c r="P19" s="2"/>
      <c r="R19" s="49"/>
      <c r="S19" s="35"/>
    </row>
    <row r="20" spans="1:37" ht="15" customHeight="1" x14ac:dyDescent="0.35">
      <c r="A20" s="5"/>
      <c r="B20" s="8" t="s">
        <v>8</v>
      </c>
      <c r="C20" s="9" t="s">
        <v>9</v>
      </c>
      <c r="D20" s="9" t="s">
        <v>10</v>
      </c>
      <c r="E20" s="9" t="s">
        <v>11</v>
      </c>
      <c r="F20" s="9" t="s">
        <v>12</v>
      </c>
      <c r="G20" s="9" t="s">
        <v>13</v>
      </c>
      <c r="H20" s="10" t="s">
        <v>14</v>
      </c>
      <c r="I20" s="37" t="s">
        <v>8</v>
      </c>
      <c r="J20" s="9" t="s">
        <v>9</v>
      </c>
      <c r="K20" s="9" t="s">
        <v>10</v>
      </c>
      <c r="L20" s="9" t="s">
        <v>11</v>
      </c>
      <c r="M20" s="9" t="s">
        <v>12</v>
      </c>
      <c r="N20" s="9" t="s">
        <v>13</v>
      </c>
      <c r="O20" s="10" t="s">
        <v>14</v>
      </c>
      <c r="P20" s="2"/>
      <c r="R20" s="49"/>
      <c r="S20" s="35"/>
    </row>
    <row r="21" spans="1:37" ht="15" customHeight="1" x14ac:dyDescent="0.35">
      <c r="B21" s="13"/>
      <c r="C21" s="40">
        <v>1</v>
      </c>
      <c r="D21" s="21">
        <v>2</v>
      </c>
      <c r="E21" s="18">
        <v>3</v>
      </c>
      <c r="F21" s="18">
        <v>4</v>
      </c>
      <c r="G21" s="50">
        <v>5</v>
      </c>
      <c r="H21" s="19">
        <v>6</v>
      </c>
      <c r="I21" s="40" t="str">
        <f>IF(DAY(JunSun1)=1,"",IF(AND(YEAR(JunSun1+1)=CalendarYear,MONTH(JunSun1+1)=6),JunSun1+1,""))</f>
        <v/>
      </c>
      <c r="J21" s="40"/>
      <c r="K21" s="18"/>
      <c r="L21" s="18"/>
      <c r="M21" s="18">
        <v>1</v>
      </c>
      <c r="N21" s="18">
        <v>2</v>
      </c>
      <c r="O21" s="19">
        <v>3</v>
      </c>
      <c r="P21" s="2"/>
      <c r="R21" s="98" t="s">
        <v>30</v>
      </c>
      <c r="S21" s="35"/>
    </row>
    <row r="22" spans="1:37" ht="15" customHeight="1" x14ac:dyDescent="0.35">
      <c r="B22" s="13">
        <v>7</v>
      </c>
      <c r="C22" s="25">
        <v>8</v>
      </c>
      <c r="D22" s="25">
        <v>9</v>
      </c>
      <c r="E22" s="18">
        <v>10</v>
      </c>
      <c r="F22" s="15">
        <v>11</v>
      </c>
      <c r="G22" s="18">
        <v>12</v>
      </c>
      <c r="H22" s="19">
        <v>13</v>
      </c>
      <c r="I22" s="40">
        <v>4</v>
      </c>
      <c r="J22" s="18">
        <v>5</v>
      </c>
      <c r="K22" s="18">
        <v>6</v>
      </c>
      <c r="L22" s="76">
        <v>7</v>
      </c>
      <c r="M22" s="92">
        <v>8</v>
      </c>
      <c r="N22" s="93">
        <v>9</v>
      </c>
      <c r="O22" s="19">
        <v>10</v>
      </c>
      <c r="P22" s="2"/>
      <c r="R22" s="51" t="s">
        <v>62</v>
      </c>
      <c r="S22" s="35"/>
    </row>
    <row r="23" spans="1:37" ht="15" customHeight="1" x14ac:dyDescent="0.35">
      <c r="B23" s="13">
        <v>14</v>
      </c>
      <c r="C23" s="18">
        <v>15</v>
      </c>
      <c r="D23" s="18">
        <v>16</v>
      </c>
      <c r="E23" s="18">
        <v>17</v>
      </c>
      <c r="F23" s="40">
        <v>18</v>
      </c>
      <c r="G23" s="18">
        <v>19</v>
      </c>
      <c r="H23" s="19">
        <v>20</v>
      </c>
      <c r="I23" s="40">
        <v>11</v>
      </c>
      <c r="J23" s="21">
        <v>12</v>
      </c>
      <c r="K23" s="18">
        <v>13</v>
      </c>
      <c r="L23" s="15">
        <v>14</v>
      </c>
      <c r="M23" s="15">
        <v>15</v>
      </c>
      <c r="N23" s="24">
        <v>16</v>
      </c>
      <c r="O23" s="52">
        <v>17</v>
      </c>
      <c r="P23" s="2"/>
      <c r="R23" s="51" t="s">
        <v>31</v>
      </c>
      <c r="S23" s="35"/>
    </row>
    <row r="24" spans="1:37" ht="15" customHeight="1" x14ac:dyDescent="0.35">
      <c r="B24" s="13">
        <v>21</v>
      </c>
      <c r="C24" s="18">
        <v>22</v>
      </c>
      <c r="D24" s="21">
        <v>23</v>
      </c>
      <c r="E24" s="18">
        <v>24</v>
      </c>
      <c r="F24" s="15">
        <v>25</v>
      </c>
      <c r="G24" s="22">
        <v>26</v>
      </c>
      <c r="H24" s="19">
        <v>27</v>
      </c>
      <c r="I24" s="40">
        <v>18</v>
      </c>
      <c r="J24" s="25">
        <v>19</v>
      </c>
      <c r="K24" s="25">
        <v>20</v>
      </c>
      <c r="L24" s="18">
        <v>21</v>
      </c>
      <c r="M24" s="18">
        <v>22</v>
      </c>
      <c r="N24" s="18">
        <v>23</v>
      </c>
      <c r="O24" s="19">
        <v>24</v>
      </c>
      <c r="P24" s="2"/>
      <c r="R24" s="51" t="s">
        <v>32</v>
      </c>
      <c r="S24" s="35"/>
    </row>
    <row r="25" spans="1:37" ht="15" customHeight="1" x14ac:dyDescent="0.35">
      <c r="B25" s="13">
        <v>28</v>
      </c>
      <c r="C25" s="53">
        <v>29</v>
      </c>
      <c r="D25" s="25">
        <v>30</v>
      </c>
      <c r="E25" s="18">
        <v>31</v>
      </c>
      <c r="F25" s="18"/>
      <c r="G25" s="18"/>
      <c r="H25" s="19"/>
      <c r="I25" s="40">
        <v>25</v>
      </c>
      <c r="J25" s="18">
        <v>26</v>
      </c>
      <c r="K25" s="18">
        <v>27</v>
      </c>
      <c r="L25" s="18">
        <v>28</v>
      </c>
      <c r="M25" s="18">
        <v>29</v>
      </c>
      <c r="N25" s="18">
        <v>30</v>
      </c>
      <c r="O25" s="19"/>
      <c r="P25" s="2"/>
      <c r="R25" s="51" t="s">
        <v>33</v>
      </c>
      <c r="S25" s="41"/>
    </row>
    <row r="26" spans="1:37" ht="15" customHeight="1" x14ac:dyDescent="0.35">
      <c r="A26" s="5" t="s">
        <v>34</v>
      </c>
      <c r="B26" s="29" t="str">
        <f>IF(DAY(MaySun1)=1,IF(AND(YEAR(MaySun1+29)=CalendarYear,MONTH(MaySun1+29)=5),MaySun1+29,""),IF(AND(YEAR(MaySun1+36)=CalendarYear,MONTH(MaySun1+36)=5),MaySun1+36,""))</f>
        <v/>
      </c>
      <c r="C26" s="30" t="str">
        <f>IF(DAY(MaySun1)=1,IF(AND(YEAR(MaySun1+30)=CalendarYear,MONTH(MaySun1+30)=5),MaySun1+30,""),IF(AND(YEAR(MaySun1+37)=CalendarYear,MONTH(MaySun1+37)=5),MaySun1+37,""))</f>
        <v/>
      </c>
      <c r="D26" s="30" t="str">
        <f>IF(DAY(MaySun1)=1,IF(AND(YEAR(MaySun1+31)=CalendarYear,MONTH(MaySun1+31)=5),MaySun1+31,""),IF(AND(YEAR(MaySun1+38)=CalendarYear,MONTH(MaySun1+38)=5),MaySun1+38,""))</f>
        <v/>
      </c>
      <c r="E26" s="30" t="str">
        <f>IF(DAY(MaySun1)=1,IF(AND(YEAR(MaySun1+32)=CalendarYear,MONTH(MaySun1+32)=5),MaySun1+32,""),IF(AND(YEAR(MaySun1+39)=CalendarYear,MONTH(MaySun1+39)=5),MaySun1+39,""))</f>
        <v/>
      </c>
      <c r="F26" s="30" t="str">
        <f>IF(DAY(MaySun1)=1,IF(AND(YEAR(MaySun1+33)=CalendarYear,MONTH(MaySun1+33)=5),MaySun1+33,""),IF(AND(YEAR(MaySun1+40)=CalendarYear,MONTH(MaySun1+40)=5),MaySun1+40,""))</f>
        <v/>
      </c>
      <c r="G26" s="30" t="str">
        <f>IF(DAY(MaySun1)=1,IF(AND(YEAR(MaySun1+34)=CalendarYear,MONTH(MaySun1+34)=5),MaySun1+34,""),IF(AND(YEAR(MaySun1+41)=CalendarYear,MONTH(MaySun1+41)=5),MaySun1+41,""))</f>
        <v/>
      </c>
      <c r="H26" s="31" t="str">
        <f>IF(DAY(MaySun1)=1,IF(AND(YEAR(MaySun1+35)=CalendarYear,MONTH(MaySun1+35)=5),MaySun1+35,""),IF(AND(YEAR(MaySun1+42)=CalendarYear,MONTH(MaySun1+42)=5),MaySun1+42,""))</f>
        <v/>
      </c>
      <c r="I26" s="30" t="str">
        <f>IF(DAY(JunSun1)=1,IF(AND(YEAR(JunSun1+29)=CalendarYear,MONTH(JunSun1+29)=6),JunSun1+29,""),IF(AND(YEAR(JunSun1+36)=CalendarYear,MONTH(JunSun1+36)=6),JunSun1+36,""))</f>
        <v/>
      </c>
      <c r="J26" s="30" t="str">
        <f>IF(DAY(JunSun1)=1,IF(AND(YEAR(JunSun1+30)=CalendarYear,MONTH(JunSun1+30)=6),JunSun1+30,""),IF(AND(YEAR(JunSun1+37)=CalendarYear,MONTH(JunSun1+37)=6),JunSun1+37,""))</f>
        <v/>
      </c>
      <c r="K26" s="30" t="str">
        <f>IF(DAY(JunSun1)=1,IF(AND(YEAR(JunSun1+31)=CalendarYear,MONTH(JunSun1+31)=6),JunSun1+31,""),IF(AND(YEAR(JunSun1+38)=CalendarYear,MONTH(JunSun1+38)=6),JunSun1+38,""))</f>
        <v/>
      </c>
      <c r="L26" s="30" t="str">
        <f>IF(DAY(JunSun1)=1,IF(AND(YEAR(JunSun1+32)=CalendarYear,MONTH(JunSun1+32)=6),JunSun1+32,""),IF(AND(YEAR(JunSun1+39)=CalendarYear,MONTH(JunSun1+39)=6),JunSun1+39,""))</f>
        <v/>
      </c>
      <c r="M26" s="30" t="str">
        <f>IF(DAY(JunSun1)=1,IF(AND(YEAR(JunSun1+33)=CalendarYear,MONTH(JunSun1+33)=6),JunSun1+33,""),IF(AND(YEAR(JunSun1+40)=CalendarYear,MONTH(JunSun1+40)=6),JunSun1+40,""))</f>
        <v/>
      </c>
      <c r="N26" s="30" t="str">
        <f>IF(DAY(JunSun1)=1,IF(AND(YEAR(JunSun1+34)=CalendarYear,MONTH(JunSun1+34)=6),JunSun1+34,""),IF(AND(YEAR(JunSun1+41)=CalendarYear,MONTH(JunSun1+41)=6),JunSun1+41,""))</f>
        <v/>
      </c>
      <c r="O26" s="31" t="str">
        <f>IF(DAY(JunSun1)=1,IF(AND(YEAR(JunSun1+35)=CalendarYear,MONTH(JunSun1+35)=6),JunSun1+35,""),IF(AND(YEAR(JunSun1+42)=CalendarYear,MONTH(JunSun1+42)=6),JunSun1+42,""))</f>
        <v/>
      </c>
      <c r="P26" s="2"/>
      <c r="R26" s="54"/>
      <c r="S26" s="35"/>
    </row>
    <row r="27" spans="1:37" ht="15" customHeight="1" x14ac:dyDescent="0.35">
      <c r="A27" s="5" t="s">
        <v>35</v>
      </c>
      <c r="B27" s="85" t="s">
        <v>36</v>
      </c>
      <c r="C27" s="86"/>
      <c r="D27" s="86"/>
      <c r="E27" s="86"/>
      <c r="F27" s="86"/>
      <c r="G27" s="86"/>
      <c r="H27" s="87"/>
      <c r="I27" s="85" t="s">
        <v>37</v>
      </c>
      <c r="J27" s="86"/>
      <c r="K27" s="86"/>
      <c r="L27" s="86"/>
      <c r="M27" s="86"/>
      <c r="N27" s="86"/>
      <c r="O27" s="87"/>
      <c r="P27" s="2"/>
      <c r="R27" s="55"/>
      <c r="S27" s="35"/>
    </row>
    <row r="28" spans="1:37" ht="15" customHeight="1" x14ac:dyDescent="0.35">
      <c r="A28" s="5"/>
      <c r="B28" s="8" t="s">
        <v>8</v>
      </c>
      <c r="C28" s="9" t="s">
        <v>9</v>
      </c>
      <c r="D28" s="9" t="s">
        <v>10</v>
      </c>
      <c r="E28" s="9" t="s">
        <v>11</v>
      </c>
      <c r="F28" s="9" t="s">
        <v>12</v>
      </c>
      <c r="G28" s="9" t="s">
        <v>13</v>
      </c>
      <c r="H28" s="10" t="s">
        <v>14</v>
      </c>
      <c r="I28" s="37" t="s">
        <v>8</v>
      </c>
      <c r="J28" s="9" t="s">
        <v>9</v>
      </c>
      <c r="K28" s="9" t="s">
        <v>10</v>
      </c>
      <c r="L28" s="9" t="s">
        <v>11</v>
      </c>
      <c r="M28" s="9" t="s">
        <v>12</v>
      </c>
      <c r="N28" s="9" t="s">
        <v>13</v>
      </c>
      <c r="O28" s="10" t="s">
        <v>14</v>
      </c>
      <c r="P28" s="2"/>
      <c r="R28" s="56"/>
      <c r="S28" s="35"/>
    </row>
    <row r="29" spans="1:37" ht="15" customHeight="1" x14ac:dyDescent="0.35">
      <c r="A29" s="5"/>
      <c r="B29" s="13"/>
      <c r="C29" s="18"/>
      <c r="D29" s="18"/>
      <c r="E29" s="18"/>
      <c r="F29" s="18"/>
      <c r="G29" s="18"/>
      <c r="H29" s="19">
        <v>1</v>
      </c>
      <c r="I29" s="40"/>
      <c r="J29" s="40"/>
      <c r="K29" s="25">
        <v>1</v>
      </c>
      <c r="L29" s="18">
        <v>2</v>
      </c>
      <c r="M29" s="15">
        <v>3</v>
      </c>
      <c r="N29" s="18">
        <v>4</v>
      </c>
      <c r="O29" s="19">
        <v>5</v>
      </c>
      <c r="P29" s="2"/>
      <c r="R29" s="56"/>
      <c r="S29" s="35"/>
    </row>
    <row r="30" spans="1:37" ht="15" customHeight="1" x14ac:dyDescent="0.35">
      <c r="B30" s="13">
        <v>2</v>
      </c>
      <c r="C30" s="21">
        <v>3</v>
      </c>
      <c r="D30" s="18">
        <v>4</v>
      </c>
      <c r="E30" s="18">
        <v>5</v>
      </c>
      <c r="F30" s="15">
        <v>6</v>
      </c>
      <c r="G30" s="22">
        <v>7</v>
      </c>
      <c r="H30" s="19">
        <v>8</v>
      </c>
      <c r="I30" s="40">
        <v>6</v>
      </c>
      <c r="J30" s="40">
        <v>7</v>
      </c>
      <c r="K30" s="18">
        <v>8</v>
      </c>
      <c r="L30" s="18">
        <v>9</v>
      </c>
      <c r="M30" s="18">
        <v>10</v>
      </c>
      <c r="N30" s="18">
        <v>11</v>
      </c>
      <c r="O30" s="19">
        <v>12</v>
      </c>
      <c r="P30" s="2"/>
      <c r="R30" s="57"/>
      <c r="S30" s="35"/>
    </row>
    <row r="31" spans="1:37" ht="15" customHeight="1" x14ac:dyDescent="0.35">
      <c r="B31" s="13">
        <v>9</v>
      </c>
      <c r="C31" s="25">
        <v>10</v>
      </c>
      <c r="D31" s="25">
        <v>11</v>
      </c>
      <c r="E31" s="18">
        <v>12</v>
      </c>
      <c r="F31" s="18">
        <v>13</v>
      </c>
      <c r="G31" s="18">
        <v>14</v>
      </c>
      <c r="H31" s="19">
        <v>15</v>
      </c>
      <c r="I31" s="40">
        <v>13</v>
      </c>
      <c r="J31" s="21">
        <v>14</v>
      </c>
      <c r="K31" s="18">
        <v>15</v>
      </c>
      <c r="L31" s="18">
        <v>16</v>
      </c>
      <c r="M31" s="18">
        <v>17</v>
      </c>
      <c r="N31" s="22">
        <v>18</v>
      </c>
      <c r="O31" s="19">
        <v>19</v>
      </c>
      <c r="P31" s="2"/>
      <c r="R31" s="57"/>
      <c r="S31" s="43"/>
    </row>
    <row r="32" spans="1:37" ht="15" customHeight="1" x14ac:dyDescent="0.35">
      <c r="B32" s="13">
        <v>16</v>
      </c>
      <c r="C32" s="18">
        <v>17</v>
      </c>
      <c r="D32" s="18">
        <v>18</v>
      </c>
      <c r="E32" s="18">
        <v>19</v>
      </c>
      <c r="F32" s="18">
        <v>20</v>
      </c>
      <c r="G32" s="18">
        <v>21</v>
      </c>
      <c r="H32" s="19">
        <v>22</v>
      </c>
      <c r="I32" s="40">
        <v>20</v>
      </c>
      <c r="J32" s="25">
        <v>21</v>
      </c>
      <c r="K32" s="25">
        <v>22</v>
      </c>
      <c r="L32" s="18">
        <v>23</v>
      </c>
      <c r="M32" s="18">
        <v>24</v>
      </c>
      <c r="N32" s="18">
        <v>25</v>
      </c>
      <c r="O32" s="19">
        <v>26</v>
      </c>
      <c r="P32" s="2"/>
      <c r="R32" s="58" t="s">
        <v>38</v>
      </c>
      <c r="S32" s="44"/>
    </row>
    <row r="33" spans="1:19" ht="15" customHeight="1" x14ac:dyDescent="0.35">
      <c r="B33" s="13">
        <v>23</v>
      </c>
      <c r="C33" s="21">
        <v>24</v>
      </c>
      <c r="D33" s="18">
        <v>25</v>
      </c>
      <c r="E33" s="18">
        <v>26</v>
      </c>
      <c r="F33" s="18">
        <v>27</v>
      </c>
      <c r="G33" s="22">
        <v>28</v>
      </c>
      <c r="H33" s="19">
        <v>29</v>
      </c>
      <c r="I33" s="40">
        <v>27</v>
      </c>
      <c r="J33" s="18">
        <v>28</v>
      </c>
      <c r="K33" s="18">
        <v>29</v>
      </c>
      <c r="L33" s="18">
        <v>30</v>
      </c>
      <c r="M33" s="18">
        <v>31</v>
      </c>
      <c r="N33" s="18"/>
      <c r="O33" s="19"/>
      <c r="P33" s="2"/>
      <c r="R33" s="59"/>
      <c r="S33" s="41"/>
    </row>
    <row r="34" spans="1:19" ht="15" customHeight="1" x14ac:dyDescent="0.35">
      <c r="A34" s="5" t="s">
        <v>39</v>
      </c>
      <c r="B34" s="60">
        <v>30</v>
      </c>
      <c r="C34" s="61">
        <v>31</v>
      </c>
      <c r="D34" s="30"/>
      <c r="E34" s="30"/>
      <c r="F34" s="30"/>
      <c r="G34" s="30"/>
      <c r="H34" s="31"/>
      <c r="I34" s="62"/>
      <c r="J34" s="30"/>
      <c r="K34" s="30"/>
      <c r="L34" s="30"/>
      <c r="M34" s="30"/>
      <c r="N34" s="30"/>
      <c r="O34" s="31"/>
      <c r="P34" s="2"/>
      <c r="R34" s="63" t="s">
        <v>40</v>
      </c>
      <c r="S34" s="35"/>
    </row>
    <row r="35" spans="1:19" ht="15" customHeight="1" x14ac:dyDescent="0.35">
      <c r="A35" s="5" t="s">
        <v>41</v>
      </c>
      <c r="B35" s="85" t="s">
        <v>42</v>
      </c>
      <c r="C35" s="86"/>
      <c r="D35" s="86"/>
      <c r="E35" s="86"/>
      <c r="F35" s="86"/>
      <c r="G35" s="86"/>
      <c r="H35" s="87"/>
      <c r="I35" s="85" t="s">
        <v>43</v>
      </c>
      <c r="J35" s="86"/>
      <c r="K35" s="86"/>
      <c r="L35" s="86"/>
      <c r="M35" s="86"/>
      <c r="N35" s="86"/>
      <c r="O35" s="87"/>
      <c r="P35" s="2"/>
      <c r="R35" s="64" t="s">
        <v>44</v>
      </c>
      <c r="S35" s="35"/>
    </row>
    <row r="36" spans="1:19" ht="15" customHeight="1" x14ac:dyDescent="0.35">
      <c r="B36" s="8" t="s">
        <v>8</v>
      </c>
      <c r="C36" s="9" t="s">
        <v>9</v>
      </c>
      <c r="D36" s="9" t="s">
        <v>10</v>
      </c>
      <c r="E36" s="9" t="s">
        <v>11</v>
      </c>
      <c r="F36" s="9" t="s">
        <v>12</v>
      </c>
      <c r="G36" s="9" t="s">
        <v>13</v>
      </c>
      <c r="H36" s="10" t="s">
        <v>14</v>
      </c>
      <c r="I36" s="37" t="s">
        <v>8</v>
      </c>
      <c r="J36" s="9" t="s">
        <v>9</v>
      </c>
      <c r="K36" s="9" t="s">
        <v>10</v>
      </c>
      <c r="L36" s="9" t="s">
        <v>11</v>
      </c>
      <c r="M36" s="9" t="s">
        <v>12</v>
      </c>
      <c r="N36" s="9" t="s">
        <v>13</v>
      </c>
      <c r="O36" s="10" t="s">
        <v>14</v>
      </c>
      <c r="P36" s="2"/>
      <c r="R36" s="65" t="s">
        <v>45</v>
      </c>
      <c r="S36" s="35"/>
    </row>
    <row r="37" spans="1:19" ht="15" customHeight="1" x14ac:dyDescent="0.35">
      <c r="B37" s="17"/>
      <c r="C37" s="18"/>
      <c r="D37" s="18"/>
      <c r="E37" s="18"/>
      <c r="F37" s="15"/>
      <c r="G37" s="18">
        <v>1</v>
      </c>
      <c r="H37" s="19">
        <v>2</v>
      </c>
      <c r="I37" s="40">
        <v>1</v>
      </c>
      <c r="J37" s="18">
        <v>2</v>
      </c>
      <c r="K37" s="18">
        <v>3</v>
      </c>
      <c r="L37" s="18">
        <v>4</v>
      </c>
      <c r="M37" s="18">
        <v>5</v>
      </c>
      <c r="N37" s="18">
        <v>6</v>
      </c>
      <c r="O37" s="19">
        <v>7</v>
      </c>
      <c r="P37" s="2"/>
      <c r="R37" s="66" t="s">
        <v>46</v>
      </c>
      <c r="S37" s="35"/>
    </row>
    <row r="38" spans="1:19" ht="15" customHeight="1" x14ac:dyDescent="0.35">
      <c r="B38" s="13">
        <v>3</v>
      </c>
      <c r="C38" s="21">
        <v>4</v>
      </c>
      <c r="D38" s="18">
        <v>5</v>
      </c>
      <c r="E38" s="18">
        <v>6</v>
      </c>
      <c r="F38" s="18">
        <v>7</v>
      </c>
      <c r="G38" s="22">
        <v>8</v>
      </c>
      <c r="H38" s="19">
        <v>9</v>
      </c>
      <c r="I38" s="40">
        <v>8</v>
      </c>
      <c r="J38" s="18">
        <v>9</v>
      </c>
      <c r="K38" s="18">
        <v>10</v>
      </c>
      <c r="L38" s="18">
        <v>11</v>
      </c>
      <c r="M38" s="18">
        <v>12</v>
      </c>
      <c r="N38" s="18">
        <v>13</v>
      </c>
      <c r="O38" s="19">
        <v>14</v>
      </c>
      <c r="P38" s="2"/>
      <c r="S38" s="41"/>
    </row>
    <row r="39" spans="1:19" ht="15" customHeight="1" x14ac:dyDescent="0.35">
      <c r="A39" s="5" t="s">
        <v>47</v>
      </c>
      <c r="B39" s="13">
        <v>10</v>
      </c>
      <c r="C39" s="25">
        <v>11</v>
      </c>
      <c r="D39" s="25">
        <v>12</v>
      </c>
      <c r="E39" s="18">
        <v>13</v>
      </c>
      <c r="F39" s="18">
        <v>14</v>
      </c>
      <c r="G39" s="18">
        <v>15</v>
      </c>
      <c r="H39" s="19">
        <v>16</v>
      </c>
      <c r="I39" s="40">
        <v>15</v>
      </c>
      <c r="J39" s="21">
        <v>16</v>
      </c>
      <c r="K39" s="18">
        <v>17</v>
      </c>
      <c r="L39" s="18">
        <v>18</v>
      </c>
      <c r="M39" s="18">
        <v>19</v>
      </c>
      <c r="N39" s="22">
        <v>20</v>
      </c>
      <c r="O39" s="19">
        <v>21</v>
      </c>
      <c r="P39" s="2"/>
      <c r="S39" s="67"/>
    </row>
    <row r="40" spans="1:19" ht="15" customHeight="1" x14ac:dyDescent="0.35">
      <c r="A40" s="5" t="s">
        <v>48</v>
      </c>
      <c r="B40" s="13">
        <v>17</v>
      </c>
      <c r="C40" s="18">
        <v>18</v>
      </c>
      <c r="D40" s="18">
        <v>19</v>
      </c>
      <c r="E40" s="18">
        <v>20</v>
      </c>
      <c r="F40" s="18">
        <v>21</v>
      </c>
      <c r="G40" s="18">
        <v>22</v>
      </c>
      <c r="H40" s="19">
        <v>23</v>
      </c>
      <c r="I40" s="40">
        <v>22</v>
      </c>
      <c r="J40" s="25">
        <v>23</v>
      </c>
      <c r="K40" s="25">
        <v>24</v>
      </c>
      <c r="L40" s="18">
        <v>25</v>
      </c>
      <c r="M40" s="18">
        <v>26</v>
      </c>
      <c r="N40" s="18">
        <v>27</v>
      </c>
      <c r="O40" s="19">
        <v>28</v>
      </c>
      <c r="P40" s="2"/>
      <c r="S40" s="67"/>
    </row>
    <row r="41" spans="1:19" ht="15" customHeight="1" x14ac:dyDescent="0.35">
      <c r="A41" s="5"/>
      <c r="B41" s="13">
        <v>24</v>
      </c>
      <c r="C41" s="21">
        <v>25</v>
      </c>
      <c r="D41" s="18">
        <v>26</v>
      </c>
      <c r="E41" s="18">
        <v>27</v>
      </c>
      <c r="F41" s="15">
        <v>28</v>
      </c>
      <c r="G41" s="22">
        <v>29</v>
      </c>
      <c r="H41" s="19">
        <v>30</v>
      </c>
      <c r="I41" s="40">
        <v>29</v>
      </c>
      <c r="J41" s="18">
        <v>30</v>
      </c>
      <c r="K41" s="18">
        <v>31</v>
      </c>
      <c r="L41" s="15"/>
      <c r="M41" s="15"/>
      <c r="N41" s="18"/>
      <c r="O41" s="19"/>
      <c r="P41" s="2"/>
      <c r="R41" t="s">
        <v>26</v>
      </c>
      <c r="S41" s="67"/>
    </row>
    <row r="42" spans="1:19" ht="15" customHeight="1" x14ac:dyDescent="0.35">
      <c r="A42" s="5" t="s">
        <v>49</v>
      </c>
      <c r="B42" s="46"/>
      <c r="C42" s="30"/>
      <c r="D42" s="30"/>
      <c r="E42" s="30"/>
      <c r="F42" s="30"/>
      <c r="G42" s="30"/>
      <c r="H42" s="31"/>
      <c r="I42" s="30"/>
      <c r="J42" s="30"/>
      <c r="K42" s="30"/>
      <c r="L42" s="30"/>
      <c r="M42" s="30"/>
      <c r="N42" s="30"/>
      <c r="O42" s="31"/>
      <c r="P42" s="2"/>
      <c r="S42" s="67"/>
    </row>
    <row r="43" spans="1:19" ht="15" customHeight="1" x14ac:dyDescent="0.35">
      <c r="A43" s="5" t="s">
        <v>50</v>
      </c>
      <c r="B43" s="85" t="s">
        <v>51</v>
      </c>
      <c r="C43" s="86"/>
      <c r="D43" s="86"/>
      <c r="E43" s="86"/>
      <c r="F43" s="86"/>
      <c r="G43" s="86"/>
      <c r="H43" s="87"/>
      <c r="I43" s="85" t="s">
        <v>52</v>
      </c>
      <c r="J43" s="86"/>
      <c r="K43" s="86"/>
      <c r="L43" s="86"/>
      <c r="M43" s="86"/>
      <c r="N43" s="86"/>
      <c r="O43" s="87"/>
      <c r="P43" s="2"/>
      <c r="S43" s="67"/>
    </row>
    <row r="44" spans="1:19" ht="15" customHeight="1" x14ac:dyDescent="0.35">
      <c r="A44" s="5"/>
      <c r="B44" s="8" t="s">
        <v>8</v>
      </c>
      <c r="C44" s="9" t="s">
        <v>9</v>
      </c>
      <c r="D44" s="9" t="s">
        <v>10</v>
      </c>
      <c r="E44" s="9" t="s">
        <v>11</v>
      </c>
      <c r="F44" s="9" t="s">
        <v>12</v>
      </c>
      <c r="G44" s="9" t="s">
        <v>13</v>
      </c>
      <c r="H44" s="10" t="s">
        <v>14</v>
      </c>
      <c r="I44" s="37" t="s">
        <v>8</v>
      </c>
      <c r="J44" s="9" t="s">
        <v>9</v>
      </c>
      <c r="K44" s="9" t="s">
        <v>10</v>
      </c>
      <c r="L44" s="9" t="s">
        <v>11</v>
      </c>
      <c r="M44" s="9" t="s">
        <v>12</v>
      </c>
      <c r="N44" s="9" t="s">
        <v>13</v>
      </c>
      <c r="O44" s="10" t="s">
        <v>14</v>
      </c>
      <c r="P44" s="2"/>
      <c r="S44" s="68"/>
    </row>
    <row r="45" spans="1:19" ht="15" customHeight="1" x14ac:dyDescent="0.35">
      <c r="A45" s="5" t="s">
        <v>53</v>
      </c>
      <c r="B45" s="17"/>
      <c r="C45" s="18"/>
      <c r="D45" s="18"/>
      <c r="E45" s="76">
        <v>1</v>
      </c>
      <c r="F45" s="92">
        <v>2</v>
      </c>
      <c r="G45" s="93">
        <v>3</v>
      </c>
      <c r="H45" s="19">
        <v>4</v>
      </c>
      <c r="I45" s="40"/>
      <c r="J45" s="18"/>
      <c r="K45" s="18"/>
      <c r="L45" s="18"/>
      <c r="M45" s="18"/>
      <c r="N45" s="22">
        <v>1</v>
      </c>
      <c r="O45" s="19">
        <v>2</v>
      </c>
      <c r="P45" s="2"/>
      <c r="R45" s="69" t="s">
        <v>1</v>
      </c>
      <c r="S45" s="91"/>
    </row>
    <row r="46" spans="1:19" ht="15" customHeight="1" x14ac:dyDescent="0.35">
      <c r="B46" s="13">
        <v>5</v>
      </c>
      <c r="C46" s="21">
        <v>6</v>
      </c>
      <c r="D46" s="18">
        <v>7</v>
      </c>
      <c r="E46" s="18">
        <v>8</v>
      </c>
      <c r="F46" s="18">
        <v>9</v>
      </c>
      <c r="G46" s="22">
        <v>10</v>
      </c>
      <c r="H46" s="19">
        <v>11</v>
      </c>
      <c r="I46" s="40">
        <v>3</v>
      </c>
      <c r="J46" s="25">
        <v>4</v>
      </c>
      <c r="K46" s="25">
        <v>5</v>
      </c>
      <c r="L46" s="18">
        <v>6</v>
      </c>
      <c r="M46" s="18">
        <v>7</v>
      </c>
      <c r="N46" s="18">
        <v>8</v>
      </c>
      <c r="O46" s="19">
        <v>9</v>
      </c>
      <c r="P46" s="2"/>
      <c r="R46" s="69" t="s">
        <v>54</v>
      </c>
      <c r="S46" s="91"/>
    </row>
    <row r="47" spans="1:19" ht="15" customHeight="1" x14ac:dyDescent="0.35">
      <c r="B47" s="13">
        <v>12</v>
      </c>
      <c r="C47" s="25">
        <v>13</v>
      </c>
      <c r="D47" s="25">
        <v>14</v>
      </c>
      <c r="E47" s="18">
        <v>15</v>
      </c>
      <c r="F47" s="18">
        <v>16</v>
      </c>
      <c r="G47" s="18">
        <v>17</v>
      </c>
      <c r="H47" s="19">
        <v>18</v>
      </c>
      <c r="I47" s="40">
        <v>10</v>
      </c>
      <c r="J47" s="18">
        <v>11</v>
      </c>
      <c r="K47" s="18">
        <v>12</v>
      </c>
      <c r="L47" s="18">
        <v>13</v>
      </c>
      <c r="M47" s="18">
        <v>14</v>
      </c>
      <c r="N47" s="18">
        <v>15</v>
      </c>
      <c r="O47" s="19">
        <v>16</v>
      </c>
      <c r="P47" s="2"/>
      <c r="R47" s="70" t="s">
        <v>55</v>
      </c>
      <c r="S47" s="91"/>
    </row>
    <row r="48" spans="1:19" ht="15" customHeight="1" x14ac:dyDescent="0.35">
      <c r="B48" s="13">
        <v>19</v>
      </c>
      <c r="C48" s="18">
        <v>20</v>
      </c>
      <c r="D48" s="18">
        <v>21</v>
      </c>
      <c r="E48" s="18">
        <v>22</v>
      </c>
      <c r="F48" s="15">
        <v>23</v>
      </c>
      <c r="G48" s="18">
        <v>24</v>
      </c>
      <c r="H48" s="19">
        <v>25</v>
      </c>
      <c r="I48" s="40">
        <v>17</v>
      </c>
      <c r="J48" s="21">
        <v>18</v>
      </c>
      <c r="K48" s="18">
        <v>19</v>
      </c>
      <c r="L48" s="18">
        <v>20</v>
      </c>
      <c r="M48" s="15">
        <v>21</v>
      </c>
      <c r="N48" s="24">
        <v>22</v>
      </c>
      <c r="O48" s="16">
        <v>23</v>
      </c>
      <c r="P48" s="2"/>
      <c r="R48" s="71" t="s">
        <v>56</v>
      </c>
      <c r="S48" s="91"/>
    </row>
    <row r="49" spans="2:19" ht="15" customHeight="1" x14ac:dyDescent="0.35">
      <c r="B49" s="13">
        <v>26</v>
      </c>
      <c r="C49" s="21">
        <v>27</v>
      </c>
      <c r="D49" s="18">
        <v>28</v>
      </c>
      <c r="E49" s="18">
        <v>29</v>
      </c>
      <c r="F49" s="18">
        <v>30</v>
      </c>
      <c r="G49" s="18"/>
      <c r="H49" s="19"/>
      <c r="I49" s="40">
        <v>24</v>
      </c>
      <c r="J49" s="40">
        <v>25</v>
      </c>
      <c r="K49" s="53">
        <v>26</v>
      </c>
      <c r="L49" s="25">
        <v>27</v>
      </c>
      <c r="M49" s="18">
        <v>28</v>
      </c>
      <c r="N49" s="18">
        <v>29</v>
      </c>
      <c r="O49" s="16">
        <v>30</v>
      </c>
      <c r="P49" s="2"/>
      <c r="R49" s="71" t="s">
        <v>57</v>
      </c>
      <c r="S49" s="91"/>
    </row>
    <row r="50" spans="2:19" ht="15" customHeight="1" x14ac:dyDescent="0.35">
      <c r="B50" s="46"/>
      <c r="C50" s="30"/>
      <c r="D50" s="30"/>
      <c r="E50" s="30"/>
      <c r="F50" s="30"/>
      <c r="G50" s="30"/>
      <c r="H50" s="31"/>
      <c r="I50" s="47">
        <v>31</v>
      </c>
      <c r="J50" s="30"/>
      <c r="K50" s="30"/>
      <c r="L50" s="30"/>
      <c r="M50" s="30"/>
      <c r="N50" s="30"/>
      <c r="O50" s="31"/>
      <c r="R50" s="72"/>
      <c r="S50" s="73"/>
    </row>
    <row r="51" spans="2:19" ht="15" customHeight="1" x14ac:dyDescent="0.35">
      <c r="S51" s="74"/>
    </row>
    <row r="52" spans="2:19" ht="15" customHeight="1" x14ac:dyDescent="0.35"/>
    <row r="53" spans="2:19" ht="15" customHeight="1" x14ac:dyDescent="0.35"/>
  </sheetData>
  <mergeCells count="16">
    <mergeCell ref="B43:H43"/>
    <mergeCell ref="I43:O43"/>
    <mergeCell ref="S45:S49"/>
    <mergeCell ref="B19:H19"/>
    <mergeCell ref="I19:O19"/>
    <mergeCell ref="B27:H27"/>
    <mergeCell ref="I27:O27"/>
    <mergeCell ref="B35:H35"/>
    <mergeCell ref="I35:O35"/>
    <mergeCell ref="B11:H11"/>
    <mergeCell ref="I11:O11"/>
    <mergeCell ref="B1:E1"/>
    <mergeCell ref="F1:O1"/>
    <mergeCell ref="B2:H2"/>
    <mergeCell ref="B3:H3"/>
    <mergeCell ref="I3:O3"/>
  </mergeCells>
  <dataValidations count="1">
    <dataValidation allowBlank="1" showInputMessage="1" showErrorMessage="1" errorTitle="Invalid Year" error="Enter a year from 1900 to 9999, or use the scroll bar to find a year." sqref="B1" xr:uid="{4E5A9B47-E52E-428C-8D2A-D60C82AA54F9}"/>
  </dataValidations>
  <hyperlinks>
    <hyperlink ref="R36" r:id="rId1" xr:uid="{B2E92B40-F0E0-428E-B43F-AFC09865BCA7}"/>
    <hyperlink ref="R37" r:id="rId2" xr:uid="{D389A291-84EF-494A-83B8-2DC19D2EDDC2}"/>
    <hyperlink ref="R48" r:id="rId3" xr:uid="{912BEF4F-EFCD-4E72-B657-5EF235E7AC7A}"/>
    <hyperlink ref="R49" r:id="rId4" xr:uid="{0C19F073-F548-4DF6-9E3B-1F7BF1331D0D}"/>
  </hyperlinks>
  <pageMargins left="0.7" right="0.7" top="0.75" bottom="0.75" header="0.3" footer="0.3"/>
  <pageSetup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25" r:id="rId8" name="Spinner">
              <controlPr defaultSize="0" print="0" autoPict="0" altText="Use the spinner button to change calendar year or enter year in cell C1">
                <anchor moveWithCells="1">
                  <from>
                    <xdr:col>1</xdr:col>
                    <xdr:colOff>0</xdr:colOff>
                    <xdr:row>0</xdr:row>
                    <xdr:rowOff>38100</xdr:rowOff>
                  </from>
                  <to>
                    <xdr:col>1</xdr:col>
                    <xdr:colOff>146050</xdr:colOff>
                    <xdr:row>8</xdr:row>
                    <xdr:rowOff>38100</xdr:rowOff>
                  </to>
                </anchor>
              </controlPr>
            </control>
          </mc:Choice>
        </mc:AlternateContent>
        <mc:AlternateContent xmlns:mc="http://schemas.openxmlformats.org/markup-compatibility/2006">
          <mc:Choice Requires="x14">
            <control shapeId="1026" r:id="rId9" name="Spinner 2">
              <controlPr defaultSize="0" print="0" autoPict="0" altText="Use the spinner button to change calendar year or enter year in cell C1">
                <anchor moveWithCells="1">
                  <from>
                    <xdr:col>1</xdr:col>
                    <xdr:colOff>0</xdr:colOff>
                    <xdr:row>0</xdr:row>
                    <xdr:rowOff>38100</xdr:rowOff>
                  </from>
                  <to>
                    <xdr:col>1</xdr:col>
                    <xdr:colOff>146050</xdr:colOff>
                    <xdr:row>8</xdr:row>
                    <xdr:rowOff>38100</xdr:rowOff>
                  </to>
                </anchor>
              </controlPr>
            </control>
          </mc:Choice>
        </mc:AlternateContent>
      </controls>
    </mc:Choice>
  </mc:AlternateContent>
  <tableParts count="12">
    <tablePart r:id="rId10"/>
    <tablePart r:id="rId11"/>
    <tablePart r:id="rId12"/>
    <tablePart r:id="rId13"/>
    <tablePart r:id="rId14"/>
    <tablePart r:id="rId15"/>
    <tablePart r:id="rId16"/>
    <tablePart r:id="rId17"/>
    <tablePart r:id="rId18"/>
    <tablePart r:id="rId19"/>
    <tablePart r:id="rId20"/>
    <tablePart r:id="rId2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Helgi Pálsson</dc:creator>
  <cp:lastModifiedBy>Magnús Sigurjónsson</cp:lastModifiedBy>
  <dcterms:created xsi:type="dcterms:W3CDTF">2023-01-25T08:15:23Z</dcterms:created>
  <dcterms:modified xsi:type="dcterms:W3CDTF">2023-01-26T11:14:03Z</dcterms:modified>
</cp:coreProperties>
</file>